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b3b2d023df577e/Atividades Cplan/PAT 2025/"/>
    </mc:Choice>
  </mc:AlternateContent>
  <xr:revisionPtr revIDLastSave="349" documentId="13_ncr:1_{86E32038-223F-488E-B143-F49810BCBC0D}" xr6:coauthVersionLast="47" xr6:coauthVersionMax="47" xr10:uidLastSave="{631E545F-D082-4BA6-91FD-36AB47A1D8DE}"/>
  <bookViews>
    <workbookView xWindow="-120" yWindow="-120" windowWidth="20730" windowHeight="11160" xr2:uid="{1AC382A8-A530-4368-B400-913B263F6ECF}"/>
  </bookViews>
  <sheets>
    <sheet name="Reitoria Atual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C13" i="1"/>
  <c r="F14" i="1"/>
  <c r="M4" i="1"/>
  <c r="D14" i="1"/>
  <c r="E14" i="1"/>
  <c r="M5" i="1"/>
  <c r="G9" i="1" l="1"/>
  <c r="G8" i="1"/>
  <c r="G5" i="1"/>
  <c r="G4" i="1"/>
  <c r="G3" i="1"/>
  <c r="J8" i="1"/>
  <c r="J9" i="1"/>
  <c r="J11" i="1" l="1"/>
  <c r="J10" i="1"/>
  <c r="C11" i="1" s="1"/>
  <c r="G13" i="1" l="1"/>
  <c r="C12" i="1"/>
  <c r="C14" i="1" s="1"/>
  <c r="G14" i="1" s="1"/>
  <c r="G11" i="1"/>
  <c r="G10" i="1"/>
  <c r="G12" i="1" l="1"/>
  <c r="G7" i="1" l="1"/>
</calcChain>
</file>

<file path=xl/sharedStrings.xml><?xml version="1.0" encoding="utf-8"?>
<sst xmlns="http://schemas.openxmlformats.org/spreadsheetml/2006/main" count="64" uniqueCount="24">
  <si>
    <t>UG</t>
  </si>
  <si>
    <t>Custeio</t>
  </si>
  <si>
    <t>Investimento</t>
  </si>
  <si>
    <t>Capacitação</t>
  </si>
  <si>
    <t>Total</t>
  </si>
  <si>
    <t>Polo</t>
  </si>
  <si>
    <t>20RG</t>
  </si>
  <si>
    <t>-</t>
  </si>
  <si>
    <t>GAB</t>
  </si>
  <si>
    <t>PEI</t>
  </si>
  <si>
    <t>ADM</t>
  </si>
  <si>
    <t>PNAES</t>
  </si>
  <si>
    <t>DIN</t>
  </si>
  <si>
    <t>DirExec</t>
  </si>
  <si>
    <t>PEI: EXT - PPI (90 %) e ENS (10%)</t>
  </si>
  <si>
    <t>DGP</t>
  </si>
  <si>
    <t>ENS</t>
  </si>
  <si>
    <t>ENS (10%)</t>
  </si>
  <si>
    <t>PPI</t>
  </si>
  <si>
    <t>EXT</t>
  </si>
  <si>
    <t>REI</t>
  </si>
  <si>
    <t>Publicidade Legal</t>
  </si>
  <si>
    <t>CERFEAD</t>
  </si>
  <si>
    <t>EXT + PPI (90 %)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</si>
</sst>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 &quot;* #,##0.00_-;&quot;-R$ &quot;* #,##0.00_-;_-&quot;R$ &quot;* \-??_-;_-@_-"/>
    <numFmt numFmtId="165" formatCode="_-&quot;R$ &quot;* #,##0_-;&quot;-R$ &quot;* #,##0_-;_-&quot;R$ &quot;* \-??_-;_-@_-"/>
    <numFmt numFmtId="166" formatCode="[$R$-416]&quot; &quot;#,##0;[Red]&quot;-&quot;[$R$-416]&quot; &quot;#,##0"/>
    <numFmt numFmtId="167" formatCode="_-&quot;R$&quot;\ * #,##0_-;\-&quot;R$&quot;\ * #,##0_-;_-&quot;R$&quot;\ * &quot;-&quot;??_-;_-@_-"/>
    <numFmt numFmtId="168" formatCode="[$R$-416]\ #,##0.00;[Red][$R$-416]\ #,##0.00"/>
    <numFmt numFmtId="169" formatCode="[$R$-416]\ #,##0;[Red]\-[$R$-416]\ #,##0"/>
  </numFmts>
  <fonts count="5" x14ac:knownFonts="1"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5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9" fontId="2" fillId="0" borderId="0" applyBorder="0" applyProtection="0"/>
  </cellStyleXfs>
  <cellXfs count="5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65" fontId="2" fillId="0" borderId="2" xfId="1" applyNumberFormat="1" applyBorder="1" applyAlignment="1">
      <alignment vertical="center"/>
    </xf>
    <xf numFmtId="166" fontId="0" fillId="0" borderId="2" xfId="0" applyNumberForma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7" fontId="0" fillId="0" borderId="2" xfId="1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5" fontId="2" fillId="0" borderId="0" xfId="1" applyNumberFormat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7" fontId="0" fillId="0" borderId="0" xfId="1" applyNumberFormat="1" applyFont="1" applyBorder="1" applyAlignment="1">
      <alignment vertical="center"/>
    </xf>
    <xf numFmtId="167" fontId="0" fillId="0" borderId="0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7" fontId="0" fillId="0" borderId="3" xfId="1" applyNumberFormat="1" applyFont="1" applyBorder="1" applyAlignment="1">
      <alignment vertical="center"/>
    </xf>
    <xf numFmtId="167" fontId="0" fillId="0" borderId="3" xfId="1" applyNumberFormat="1" applyFont="1" applyBorder="1" applyAlignment="1">
      <alignment horizontal="center" vertical="center"/>
    </xf>
    <xf numFmtId="167" fontId="1" fillId="0" borderId="3" xfId="1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67" fontId="0" fillId="0" borderId="2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3" fontId="4" fillId="0" borderId="4" xfId="0" applyNumberFormat="1" applyFont="1" applyBorder="1" applyAlignment="1">
      <alignment horizontal="center" vertical="center"/>
    </xf>
    <xf numFmtId="165" fontId="2" fillId="0" borderId="4" xfId="1" applyNumberFormat="1" applyBorder="1" applyAlignment="1">
      <alignment vertical="center"/>
    </xf>
    <xf numFmtId="16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" fillId="0" borderId="4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7" fontId="0" fillId="0" borderId="3" xfId="0" applyNumberFormat="1" applyBorder="1" applyAlignment="1">
      <alignment vertical="center"/>
    </xf>
    <xf numFmtId="165" fontId="4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  <xf numFmtId="9" fontId="0" fillId="0" borderId="0" xfId="2" applyFont="1" applyAlignment="1">
      <alignment vertical="center"/>
    </xf>
    <xf numFmtId="165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0" fontId="0" fillId="0" borderId="0" xfId="0" applyNumberFormat="1" applyAlignment="1">
      <alignment horizontal="left" vertical="center"/>
    </xf>
    <xf numFmtId="165" fontId="2" fillId="0" borderId="0" xfId="1" applyNumberFormat="1" applyAlignment="1">
      <alignment horizontal="center" vertical="center"/>
    </xf>
    <xf numFmtId="165" fontId="2" fillId="0" borderId="0" xfId="1" applyNumberFormat="1" applyBorder="1" applyAlignment="1">
      <alignment horizontal="center" vertical="center"/>
    </xf>
    <xf numFmtId="165" fontId="2" fillId="0" borderId="4" xfId="1" applyNumberFormat="1" applyBorder="1" applyAlignment="1">
      <alignment horizontal="center" vertical="center"/>
    </xf>
    <xf numFmtId="165" fontId="2" fillId="0" borderId="0" xfId="1" applyNumberFormat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2" fillId="0" borderId="2" xfId="1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Divisão Reitoria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'Reitoria Atual'!$G$2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'Reitoria Atual'!$B$3:$B$12</c:f>
              <c:strCache>
                <c:ptCount val="10"/>
                <c:pt idx="0">
                  <c:v>GAB</c:v>
                </c:pt>
                <c:pt idx="1">
                  <c:v>ADM</c:v>
                </c:pt>
                <c:pt idx="2">
                  <c:v>DIN</c:v>
                </c:pt>
                <c:pt idx="3">
                  <c:v>CERFEAD</c:v>
                </c:pt>
                <c:pt idx="4">
                  <c:v>Polo</c:v>
                </c:pt>
                <c:pt idx="5">
                  <c:v>DirExec</c:v>
                </c:pt>
                <c:pt idx="6">
                  <c:v>DGP</c:v>
                </c:pt>
                <c:pt idx="7">
                  <c:v>ENS</c:v>
                </c:pt>
                <c:pt idx="8">
                  <c:v>PPI</c:v>
                </c:pt>
                <c:pt idx="9">
                  <c:v>EXT</c:v>
                </c:pt>
              </c:strCache>
            </c:strRef>
          </c:cat>
          <c:val>
            <c:numRef>
              <c:f>'Reitoria Atual'!$G$3:$G$12</c:f>
              <c:numCache>
                <c:formatCode>_-"R$ "* #,##0_-;"-R$ "* #,##0_-;_-"R$ "* \-??_-;_-@_-</c:formatCode>
                <c:ptCount val="10"/>
                <c:pt idx="0">
                  <c:v>24925.226790421693</c:v>
                </c:pt>
                <c:pt idx="1">
                  <c:v>31156.533488027111</c:v>
                </c:pt>
                <c:pt idx="2">
                  <c:v>49850.453580843387</c:v>
                </c:pt>
                <c:pt idx="3">
                  <c:v>50000</c:v>
                </c:pt>
                <c:pt idx="4">
                  <c:v>113156.53348802711</c:v>
                </c:pt>
                <c:pt idx="5">
                  <c:v>149551.36074253017</c:v>
                </c:pt>
                <c:pt idx="6">
                  <c:v>249850.4535808434</c:v>
                </c:pt>
                <c:pt idx="7">
                  <c:v>345391.43855588202</c:v>
                </c:pt>
                <c:pt idx="8">
                  <c:v>820485.51882376405</c:v>
                </c:pt>
                <c:pt idx="9">
                  <c:v>1237493.008349661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9-455D-9224-C7DC39BA7FC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overlap val="-20"/>
        <c:axId val="311691712"/>
        <c:axId val="311696288"/>
      </c:barChart>
      <c:catAx>
        <c:axId val="3116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1696288"/>
        <c:crosses val="autoZero"/>
        <c:auto val="1"/>
        <c:lblAlgn val="ctr"/>
        <c:lblOffset val="100"/>
        <c:noMultiLvlLbl val="0"/>
      </c:catAx>
      <c:valAx>
        <c:axId val="311696288"/>
        <c:scaling>
          <c:orientation val="minMax"/>
          <c:max val="1300000"/>
        </c:scaling>
        <c:delete val="1"/>
        <c:axPos val="l"/>
        <c:numFmt formatCode="_-&quot;R$ &quot;* #,##0_-;&quot;-R$ &quot;* #,##0_-;_-&quot;R$ &quot;* \-??_-;_-@_-" sourceLinked="1"/>
        <c:majorTickMark val="out"/>
        <c:minorTickMark val="none"/>
        <c:tickLblPos val="nextTo"/>
        <c:crossAx val="3116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150202</xdr:colOff>
      <xdr:row>15</xdr:row>
      <xdr:rowOff>5862</xdr:rowOff>
    </xdr:from>
    <xdr:to>
      <xdr:col>6</xdr:col>
      <xdr:colOff>721702</xdr:colOff>
      <xdr:row>27</xdr:row>
      <xdr:rowOff>38101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7B87C1-9A02-4A14-B84D-55C20C9D1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99C9-9700-4EF0-9A53-56F2C9961DA6}">
  <dimension ref="B2:M24"/>
  <sheetViews>
    <sheetView showGridLines="0" tabSelected="1" zoomScale="130" zoomScaleNormal="130" workbookViewId="0">
      <selection activeCell="I13" sqref="I13"/>
    </sheetView>
  </sheetViews>
  <sheetFormatPr defaultRowHeight="15" x14ac:dyDescent="0.25"/>
  <cols>
    <col min="1" max="1" width="2.28515625" style="3" customWidth="1"/>
    <col min="2" max="2" width="11.85546875" style="3" customWidth="1"/>
    <col min="3" max="5" width="15.28515625" style="3" customWidth="1"/>
    <col min="6" max="6" width="16.5703125" style="3" bestFit="1" customWidth="1"/>
    <col min="7" max="7" width="15.28515625" style="3" customWidth="1"/>
    <col min="8" max="8" width="5.42578125" style="3" customWidth="1"/>
    <col min="9" max="9" width="29.7109375" style="3" bestFit="1" customWidth="1"/>
    <col min="10" max="10" width="15" style="3" bestFit="1" customWidth="1"/>
    <col min="11" max="11" width="29.7109375" style="3" bestFit="1" customWidth="1"/>
    <col min="12" max="12" width="15" style="3" bestFit="1" customWidth="1"/>
    <col min="13" max="13" width="15.140625" style="3" bestFit="1" customWidth="1"/>
    <col min="14" max="16384" width="9.140625" style="3"/>
  </cols>
  <sheetData>
    <row r="2" spans="2:13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21</v>
      </c>
      <c r="G2" s="1" t="s">
        <v>4</v>
      </c>
      <c r="I2" s="4" t="s">
        <v>0</v>
      </c>
      <c r="J2" s="4" t="s">
        <v>1</v>
      </c>
      <c r="K2" s="4" t="s">
        <v>2</v>
      </c>
      <c r="L2" s="4" t="s">
        <v>3</v>
      </c>
      <c r="M2" s="4" t="s">
        <v>4</v>
      </c>
    </row>
    <row r="3" spans="2:13" ht="21.75" customHeight="1" x14ac:dyDescent="0.25">
      <c r="B3" s="5" t="s">
        <v>8</v>
      </c>
      <c r="C3" s="6">
        <v>24925.226790421693</v>
      </c>
      <c r="D3" s="7" t="s">
        <v>7</v>
      </c>
      <c r="E3" s="55" t="s">
        <v>7</v>
      </c>
      <c r="F3" s="57" t="s">
        <v>7</v>
      </c>
      <c r="G3" s="8">
        <f>SUM(C3:F3)</f>
        <v>24925.226790421693</v>
      </c>
      <c r="I3" s="9" t="s">
        <v>6</v>
      </c>
      <c r="J3" s="10" t="s">
        <v>7</v>
      </c>
      <c r="K3" s="11">
        <v>0</v>
      </c>
      <c r="L3" s="10" t="s">
        <v>7</v>
      </c>
      <c r="M3" s="10" t="s">
        <v>7</v>
      </c>
    </row>
    <row r="4" spans="2:13" ht="21.75" customHeight="1" x14ac:dyDescent="0.25">
      <c r="B4" s="12" t="s">
        <v>10</v>
      </c>
      <c r="C4" s="13">
        <v>31156.533488027111</v>
      </c>
      <c r="D4" s="14" t="s">
        <v>7</v>
      </c>
      <c r="E4" s="15" t="s">
        <v>7</v>
      </c>
      <c r="F4" s="49" t="s">
        <v>7</v>
      </c>
      <c r="G4" s="16">
        <f>SUM(C4:F4)</f>
        <v>31156.533488027111</v>
      </c>
      <c r="I4" s="17" t="s">
        <v>9</v>
      </c>
      <c r="J4" s="18">
        <v>1200000</v>
      </c>
      <c r="K4" s="19" t="s">
        <v>7</v>
      </c>
      <c r="L4" s="19" t="s">
        <v>7</v>
      </c>
      <c r="M4" s="18">
        <f>SUM(J4:L4)</f>
        <v>1200000</v>
      </c>
    </row>
    <row r="5" spans="2:13" ht="21.75" customHeight="1" thickBot="1" x14ac:dyDescent="0.3">
      <c r="B5" s="12" t="s">
        <v>12</v>
      </c>
      <c r="C5" s="13">
        <v>49850.453580843387</v>
      </c>
      <c r="D5" s="14" t="s">
        <v>7</v>
      </c>
      <c r="E5" s="15" t="s">
        <v>7</v>
      </c>
      <c r="F5" s="49" t="s">
        <v>7</v>
      </c>
      <c r="G5" s="16">
        <f>SUM(C5:F5)</f>
        <v>49850.453580843387</v>
      </c>
      <c r="I5" s="20" t="s">
        <v>11</v>
      </c>
      <c r="J5" s="21">
        <v>18265600</v>
      </c>
      <c r="K5" s="22" t="s">
        <v>7</v>
      </c>
      <c r="L5" s="22" t="s">
        <v>7</v>
      </c>
      <c r="M5" s="23">
        <f>SUM(J5:L5)</f>
        <v>18265600</v>
      </c>
    </row>
    <row r="6" spans="2:13" ht="21.75" customHeight="1" thickTop="1" x14ac:dyDescent="0.25">
      <c r="B6" s="53" t="s">
        <v>22</v>
      </c>
      <c r="C6" s="13">
        <v>50000</v>
      </c>
      <c r="D6" s="54"/>
      <c r="E6" s="56"/>
      <c r="F6" s="50"/>
      <c r="G6" s="16">
        <f>SUM(C6:F6)</f>
        <v>50000</v>
      </c>
      <c r="L6" s="43"/>
    </row>
    <row r="7" spans="2:13" ht="21.75" customHeight="1" x14ac:dyDescent="0.25">
      <c r="B7" s="53" t="s">
        <v>5</v>
      </c>
      <c r="C7" s="13">
        <v>31156.533488027111</v>
      </c>
      <c r="D7" s="54">
        <v>75000</v>
      </c>
      <c r="E7" s="54">
        <v>5000</v>
      </c>
      <c r="F7" s="13">
        <v>2000</v>
      </c>
      <c r="G7" s="16">
        <f>SUM(C7:F7)</f>
        <v>113156.53348802711</v>
      </c>
      <c r="I7" s="2" t="s">
        <v>14</v>
      </c>
      <c r="J7" s="2" t="s">
        <v>4</v>
      </c>
      <c r="M7" s="48"/>
    </row>
    <row r="8" spans="2:13" ht="21.75" customHeight="1" x14ac:dyDescent="0.25">
      <c r="B8" s="12" t="s">
        <v>13</v>
      </c>
      <c r="C8" s="13">
        <v>149551.36074253017</v>
      </c>
      <c r="D8" s="14" t="s">
        <v>7</v>
      </c>
      <c r="E8" s="15" t="s">
        <v>7</v>
      </c>
      <c r="F8" s="49" t="s">
        <v>7</v>
      </c>
      <c r="G8" s="16">
        <f>SUM(C8:F8)</f>
        <v>149551.36074253017</v>
      </c>
      <c r="I8" s="25" t="s">
        <v>23</v>
      </c>
      <c r="J8" s="26">
        <f>M4*0.9</f>
        <v>1080000</v>
      </c>
      <c r="K8" s="46"/>
      <c r="L8" s="43"/>
      <c r="M8" s="48"/>
    </row>
    <row r="9" spans="2:13" ht="21.75" customHeight="1" x14ac:dyDescent="0.25">
      <c r="B9" s="12" t="s">
        <v>15</v>
      </c>
      <c r="C9" s="13">
        <v>49850.453580843387</v>
      </c>
      <c r="D9" s="14" t="s">
        <v>7</v>
      </c>
      <c r="E9" s="13">
        <v>200000</v>
      </c>
      <c r="F9" s="50" t="s">
        <v>7</v>
      </c>
      <c r="G9" s="16">
        <f>SUM(C9:F9)</f>
        <v>249850.4535808434</v>
      </c>
      <c r="I9" s="27" t="s">
        <v>17</v>
      </c>
      <c r="J9" s="24">
        <f>M4*0.1</f>
        <v>120000</v>
      </c>
      <c r="K9" s="46"/>
      <c r="L9" s="24"/>
      <c r="M9" s="43"/>
    </row>
    <row r="10" spans="2:13" ht="21.75" customHeight="1" x14ac:dyDescent="0.25">
      <c r="B10" s="12" t="s">
        <v>16</v>
      </c>
      <c r="C10" s="13">
        <v>345391.43855588202</v>
      </c>
      <c r="D10" s="14" t="s">
        <v>7</v>
      </c>
      <c r="E10" s="15" t="s">
        <v>7</v>
      </c>
      <c r="F10" s="49" t="s">
        <v>7</v>
      </c>
      <c r="G10" s="16">
        <f>SUM(C10:F10)</f>
        <v>345391.43855588202</v>
      </c>
      <c r="I10" s="27" t="s">
        <v>18</v>
      </c>
      <c r="J10" s="24">
        <f>J8/2</f>
        <v>540000</v>
      </c>
      <c r="K10" s="46"/>
      <c r="L10" s="24"/>
      <c r="M10" s="43"/>
    </row>
    <row r="11" spans="2:13" ht="21.75" customHeight="1" thickBot="1" x14ac:dyDescent="0.3">
      <c r="B11" s="12" t="s">
        <v>18</v>
      </c>
      <c r="C11" s="13">
        <f>280485.518823764+J10</f>
        <v>820485.51882376405</v>
      </c>
      <c r="D11" s="14" t="s">
        <v>7</v>
      </c>
      <c r="E11" s="15" t="s">
        <v>7</v>
      </c>
      <c r="F11" s="49" t="s">
        <v>7</v>
      </c>
      <c r="G11" s="16">
        <f>SUM(C11:F11)</f>
        <v>820485.51882376405</v>
      </c>
      <c r="I11" s="36" t="s">
        <v>19</v>
      </c>
      <c r="J11" s="37">
        <f>J8/2</f>
        <v>540000</v>
      </c>
      <c r="K11" s="46"/>
      <c r="L11" s="24"/>
      <c r="M11" s="43"/>
    </row>
    <row r="12" spans="2:13" ht="21.75" customHeight="1" thickTop="1" x14ac:dyDescent="0.25">
      <c r="B12" s="12" t="s">
        <v>19</v>
      </c>
      <c r="C12" s="13">
        <f>421363.008349661+J11</f>
        <v>961363.00834966102</v>
      </c>
      <c r="D12" s="14" t="s">
        <v>7</v>
      </c>
      <c r="E12" s="15" t="s">
        <v>7</v>
      </c>
      <c r="F12" s="52">
        <v>276130</v>
      </c>
      <c r="G12" s="16">
        <f>SUM(C12:F12)</f>
        <v>1237493.008349661</v>
      </c>
      <c r="K12" s="46"/>
      <c r="L12" s="24"/>
      <c r="M12" s="43"/>
    </row>
    <row r="13" spans="2:13" ht="21.75" customHeight="1" x14ac:dyDescent="0.25">
      <c r="B13" s="28" t="s">
        <v>20</v>
      </c>
      <c r="C13" s="29">
        <f>3114698.4726</f>
        <v>3114698.4726</v>
      </c>
      <c r="D13" s="30" t="s">
        <v>7</v>
      </c>
      <c r="E13" s="31" t="s">
        <v>7</v>
      </c>
      <c r="F13" s="51" t="s">
        <v>7</v>
      </c>
      <c r="G13" s="32">
        <f>SUM(C13:F13)</f>
        <v>3114698.4726</v>
      </c>
      <c r="I13" s="43"/>
      <c r="J13" s="41"/>
      <c r="L13" s="24"/>
    </row>
    <row r="14" spans="2:13" ht="21.75" customHeight="1" thickBot="1" x14ac:dyDescent="0.3">
      <c r="B14" s="20" t="s">
        <v>4</v>
      </c>
      <c r="C14" s="33">
        <f>SUM(C3:C13)</f>
        <v>5628429</v>
      </c>
      <c r="D14" s="34">
        <f>SUM(D3:D13)</f>
        <v>75000</v>
      </c>
      <c r="E14" s="35">
        <f>SUM(E3:E13)</f>
        <v>205000</v>
      </c>
      <c r="F14" s="35">
        <f>SUM(F3:F13)</f>
        <v>278130</v>
      </c>
      <c r="G14" s="33">
        <f>SUM(C14:F14)</f>
        <v>6186559</v>
      </c>
      <c r="I14" s="45"/>
      <c r="J14" s="47"/>
      <c r="K14" s="42"/>
      <c r="L14" s="24"/>
    </row>
    <row r="15" spans="2:13" ht="21.75" customHeight="1" thickTop="1" x14ac:dyDescent="0.25">
      <c r="B15" s="17"/>
      <c r="C15" s="38"/>
      <c r="D15" s="39"/>
      <c r="E15" s="40"/>
      <c r="F15" s="40"/>
      <c r="G15" s="38"/>
      <c r="I15" s="45"/>
      <c r="J15" s="47"/>
      <c r="K15" s="47"/>
      <c r="L15" s="24"/>
    </row>
    <row r="16" spans="2:13" ht="21.75" customHeight="1" x14ac:dyDescent="0.25">
      <c r="B16" s="17"/>
      <c r="C16" s="38"/>
      <c r="D16" s="39"/>
      <c r="E16" s="40"/>
      <c r="F16" s="40"/>
      <c r="G16" s="38"/>
      <c r="I16" s="45"/>
      <c r="J16" s="47"/>
      <c r="K16" s="47"/>
      <c r="M16" s="43"/>
    </row>
    <row r="17" spans="2:12" ht="21.75" customHeight="1" x14ac:dyDescent="0.25">
      <c r="B17" s="17"/>
      <c r="C17" s="38"/>
      <c r="D17" s="39"/>
      <c r="E17" s="40"/>
      <c r="F17" s="40"/>
      <c r="G17" s="38"/>
      <c r="I17" s="45"/>
      <c r="J17" s="47"/>
      <c r="K17" s="47"/>
    </row>
    <row r="18" spans="2:12" ht="21.75" customHeight="1" x14ac:dyDescent="0.25">
      <c r="B18" s="17"/>
      <c r="C18" s="38"/>
      <c r="D18" s="39"/>
      <c r="E18" s="40"/>
      <c r="F18" s="40"/>
      <c r="G18" s="38"/>
      <c r="I18" s="45"/>
      <c r="J18" s="47"/>
      <c r="K18" s="47"/>
      <c r="L18" s="43"/>
    </row>
    <row r="19" spans="2:12" ht="21.75" customHeight="1" x14ac:dyDescent="0.25">
      <c r="I19" s="45"/>
      <c r="J19" s="47"/>
      <c r="K19" s="47"/>
    </row>
    <row r="20" spans="2:12" ht="21.75" customHeight="1" x14ac:dyDescent="0.25">
      <c r="H20" s="44"/>
      <c r="I20" s="45"/>
      <c r="J20" s="47"/>
      <c r="K20" s="47"/>
    </row>
    <row r="21" spans="2:12" ht="21.75" customHeight="1" x14ac:dyDescent="0.25">
      <c r="H21" s="44"/>
      <c r="I21" s="45"/>
      <c r="J21" s="47"/>
      <c r="K21" s="47"/>
      <c r="L21" s="43"/>
    </row>
    <row r="22" spans="2:12" x14ac:dyDescent="0.25">
      <c r="I22" s="45"/>
      <c r="J22" s="47"/>
      <c r="K22" s="47"/>
    </row>
    <row r="23" spans="2:12" x14ac:dyDescent="0.25">
      <c r="I23" s="45"/>
      <c r="J23" s="47"/>
      <c r="K23" s="47"/>
    </row>
    <row r="24" spans="2:12" x14ac:dyDescent="0.25">
      <c r="I24" s="45"/>
      <c r="J24" s="47"/>
      <c r="K24" s="47"/>
    </row>
  </sheetData>
  <sortState xmlns:xlrd2="http://schemas.microsoft.com/office/spreadsheetml/2017/richdata2" ref="B3:G13">
    <sortCondition ref="G3:G13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Reitoria Atual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</dc:creator>
  <cp:keywords/>
  <dc:description/>
  <cp:lastModifiedBy>Oizes Vieira Mendes</cp:lastModifiedBy>
  <cp:revision/>
  <dcterms:created xsi:type="dcterms:W3CDTF">2023-05-27T01:01:58Z</dcterms:created>
  <dcterms:modified xsi:type="dcterms:W3CDTF">2024-12-13T19:51:00Z</dcterms:modified>
  <cp:category/>
  <cp:contentStatus/>
</cp:coreProperties>
</file>