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 UF + IF " sheetId="1" state="visible" r:id="rId3"/>
  </sheets>
  <definedNames>
    <definedName function="false" hidden="true" localSheetId="0" name="_xlnm._FilterDatabase" vbProcedure="false">'2025 UF + IF '!$B$13:$M$13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<sst xmlns="http://schemas.openxmlformats.org/spreadsheetml/2006/main" count="575" uniqueCount="267">
  <si>
    <t xml:space="preserve">Estudo Recomposição Rede Federal 2025 - Discricionárias Fonte Tesouro </t>
  </si>
  <si>
    <t xml:space="preserve">Grupo</t>
  </si>
  <si>
    <t xml:space="preserve">A - PLOA 2025</t>
  </si>
  <si>
    <t xml:space="preserve">B - LOA 2025</t>
  </si>
  <si>
    <t xml:space="preserve">C - CORTE/ACRÉSCIMO CONGRESSO (B - A)</t>
  </si>
  <si>
    <t xml:space="preserve">RECOMPOSIÇÃO 2025</t>
  </si>
  <si>
    <t xml:space="preserve">ADICIONAL 2025</t>
  </si>
  <si>
    <t xml:space="preserve">SUPLEMENTAÇÃO TOTAL</t>
  </si>
  <si>
    <t xml:space="preserve">Institutos</t>
  </si>
  <si>
    <t xml:space="preserve">Universidade</t>
  </si>
  <si>
    <t xml:space="preserve">Total Geral</t>
  </si>
  <si>
    <t xml:space="preserve">UO</t>
  </si>
  <si>
    <t xml:space="preserve">UF</t>
  </si>
  <si>
    <t xml:space="preserve">SIGLA UO</t>
  </si>
  <si>
    <t xml:space="preserve">B - LOA
2025</t>
  </si>
  <si>
    <t xml:space="preserve">C - CORTE / ACRESCIMO CONGRESSO
(B - A)</t>
  </si>
  <si>
    <t xml:space="preserve">RECOMPOSIÇÃO
2025</t>
  </si>
  <si>
    <t xml:space="preserve">ADICIONAL PROPOSTA FINAL</t>
  </si>
  <si>
    <t xml:space="preserve">SUPLEMENTAÇÃO TOTAL FINAL</t>
  </si>
  <si>
    <t xml:space="preserve">ADICIONAL
2025</t>
  </si>
  <si>
    <t xml:space="preserve">26201</t>
  </si>
  <si>
    <t xml:space="preserve">RJ</t>
  </si>
  <si>
    <t xml:space="preserve">CP II</t>
  </si>
  <si>
    <t xml:space="preserve">26230</t>
  </si>
  <si>
    <t xml:space="preserve">PE</t>
  </si>
  <si>
    <t xml:space="preserve">UNIVASF</t>
  </si>
  <si>
    <t xml:space="preserve">26231</t>
  </si>
  <si>
    <t xml:space="preserve">AL</t>
  </si>
  <si>
    <t xml:space="preserve">UFAL</t>
  </si>
  <si>
    <t xml:space="preserve">26232</t>
  </si>
  <si>
    <t xml:space="preserve">BA</t>
  </si>
  <si>
    <t xml:space="preserve">UFBA</t>
  </si>
  <si>
    <t xml:space="preserve">26233</t>
  </si>
  <si>
    <t xml:space="preserve">CE</t>
  </si>
  <si>
    <t xml:space="preserve">UFCE</t>
  </si>
  <si>
    <t xml:space="preserve">26234</t>
  </si>
  <si>
    <t xml:space="preserve">ES</t>
  </si>
  <si>
    <t xml:space="preserve">UFES</t>
  </si>
  <si>
    <t xml:space="preserve">26235</t>
  </si>
  <si>
    <t xml:space="preserve">GO</t>
  </si>
  <si>
    <t xml:space="preserve">UFGO</t>
  </si>
  <si>
    <t xml:space="preserve">26236</t>
  </si>
  <si>
    <t xml:space="preserve">UFF</t>
  </si>
  <si>
    <t xml:space="preserve">26237</t>
  </si>
  <si>
    <t xml:space="preserve">MG</t>
  </si>
  <si>
    <t xml:space="preserve">UFJF</t>
  </si>
  <si>
    <t xml:space="preserve">26238</t>
  </si>
  <si>
    <t xml:space="preserve">UFMG</t>
  </si>
  <si>
    <t xml:space="preserve">26239</t>
  </si>
  <si>
    <t xml:space="preserve">PA</t>
  </si>
  <si>
    <t xml:space="preserve">UFPA</t>
  </si>
  <si>
    <t xml:space="preserve">26240</t>
  </si>
  <si>
    <t xml:space="preserve">PB</t>
  </si>
  <si>
    <t xml:space="preserve">UFPB</t>
  </si>
  <si>
    <t xml:space="preserve">26241</t>
  </si>
  <si>
    <t xml:space="preserve">PR</t>
  </si>
  <si>
    <t xml:space="preserve">UFPR</t>
  </si>
  <si>
    <t xml:space="preserve">26242</t>
  </si>
  <si>
    <t xml:space="preserve">UFPE</t>
  </si>
  <si>
    <t xml:space="preserve">26243</t>
  </si>
  <si>
    <t xml:space="preserve">RN</t>
  </si>
  <si>
    <t xml:space="preserve">UFRN</t>
  </si>
  <si>
    <t xml:space="preserve">26244</t>
  </si>
  <si>
    <t xml:space="preserve">RS</t>
  </si>
  <si>
    <t xml:space="preserve">UFRGS</t>
  </si>
  <si>
    <t xml:space="preserve">26245</t>
  </si>
  <si>
    <t xml:space="preserve">UFRJ</t>
  </si>
  <si>
    <t xml:space="preserve">26246</t>
  </si>
  <si>
    <t xml:space="preserve">SC</t>
  </si>
  <si>
    <t xml:space="preserve">UFSC</t>
  </si>
  <si>
    <t xml:space="preserve">26247</t>
  </si>
  <si>
    <t xml:space="preserve">UFSM</t>
  </si>
  <si>
    <t xml:space="preserve">26248</t>
  </si>
  <si>
    <t xml:space="preserve">UFRPE</t>
  </si>
  <si>
    <t xml:space="preserve">26249</t>
  </si>
  <si>
    <t xml:space="preserve">UFRRJ</t>
  </si>
  <si>
    <t xml:space="preserve">26250</t>
  </si>
  <si>
    <t xml:space="preserve">RR</t>
  </si>
  <si>
    <t xml:space="preserve">UFRR</t>
  </si>
  <si>
    <t xml:space="preserve">26251</t>
  </si>
  <si>
    <t xml:space="preserve">TO</t>
  </si>
  <si>
    <t xml:space="preserve">UFTO</t>
  </si>
  <si>
    <t xml:space="preserve">26252</t>
  </si>
  <si>
    <t xml:space="preserve">UFCG</t>
  </si>
  <si>
    <t xml:space="preserve">26253</t>
  </si>
  <si>
    <t xml:space="preserve">UFRA</t>
  </si>
  <si>
    <t xml:space="preserve">26254</t>
  </si>
  <si>
    <t xml:space="preserve">UFTM</t>
  </si>
  <si>
    <t xml:space="preserve">26255</t>
  </si>
  <si>
    <t xml:space="preserve">UFVJM</t>
  </si>
  <si>
    <t xml:space="preserve">26256</t>
  </si>
  <si>
    <t xml:space="preserve">CEFET-RJ</t>
  </si>
  <si>
    <t xml:space="preserve">26257</t>
  </si>
  <si>
    <t xml:space="preserve">CEFET-MG</t>
  </si>
  <si>
    <t xml:space="preserve">26258</t>
  </si>
  <si>
    <t xml:space="preserve">UFTPR</t>
  </si>
  <si>
    <t xml:space="preserve">26260</t>
  </si>
  <si>
    <t xml:space="preserve">UNIFAL</t>
  </si>
  <si>
    <t xml:space="preserve">26261</t>
  </si>
  <si>
    <t xml:space="preserve">UNIFEI</t>
  </si>
  <si>
    <t xml:space="preserve">26262</t>
  </si>
  <si>
    <t xml:space="preserve">SP</t>
  </si>
  <si>
    <t xml:space="preserve">UNIFESP</t>
  </si>
  <si>
    <t xml:space="preserve">26263</t>
  </si>
  <si>
    <t xml:space="preserve">UFLA</t>
  </si>
  <si>
    <t xml:space="preserve">26264</t>
  </si>
  <si>
    <t xml:space="preserve">UFERSA</t>
  </si>
  <si>
    <t xml:space="preserve">26266</t>
  </si>
  <si>
    <t xml:space="preserve">UNIPAMPA</t>
  </si>
  <si>
    <t xml:space="preserve">26267</t>
  </si>
  <si>
    <t xml:space="preserve">UNILA</t>
  </si>
  <si>
    <t xml:space="preserve">26268</t>
  </si>
  <si>
    <t xml:space="preserve">RO</t>
  </si>
  <si>
    <t xml:space="preserve">UNIR</t>
  </si>
  <si>
    <t xml:space="preserve">26269</t>
  </si>
  <si>
    <t xml:space="preserve">UNIRIO</t>
  </si>
  <si>
    <t xml:space="preserve">26270</t>
  </si>
  <si>
    <t xml:space="preserve">AM</t>
  </si>
  <si>
    <t xml:space="preserve">FUAM</t>
  </si>
  <si>
    <t xml:space="preserve">26271</t>
  </si>
  <si>
    <t xml:space="preserve">DF</t>
  </si>
  <si>
    <t xml:space="preserve">UnB</t>
  </si>
  <si>
    <t xml:space="preserve">26272</t>
  </si>
  <si>
    <t xml:space="preserve">MA</t>
  </si>
  <si>
    <t xml:space="preserve">UFMA</t>
  </si>
  <si>
    <t xml:space="preserve">26273</t>
  </si>
  <si>
    <t xml:space="preserve">FURG</t>
  </si>
  <si>
    <t xml:space="preserve">26274</t>
  </si>
  <si>
    <t xml:space="preserve">UFUB</t>
  </si>
  <si>
    <t xml:space="preserve">26275</t>
  </si>
  <si>
    <t xml:space="preserve">AC</t>
  </si>
  <si>
    <t xml:space="preserve">UFAC</t>
  </si>
  <si>
    <t xml:space="preserve">26276</t>
  </si>
  <si>
    <t xml:space="preserve">MT</t>
  </si>
  <si>
    <t xml:space="preserve">UFMT</t>
  </si>
  <si>
    <t xml:space="preserve">26277</t>
  </si>
  <si>
    <t xml:space="preserve">UFOP</t>
  </si>
  <si>
    <t xml:space="preserve">26278</t>
  </si>
  <si>
    <t xml:space="preserve">UFPEL</t>
  </si>
  <si>
    <t xml:space="preserve">26279</t>
  </si>
  <si>
    <t xml:space="preserve">PI</t>
  </si>
  <si>
    <t xml:space="preserve">UFPI</t>
  </si>
  <si>
    <t xml:space="preserve">26280</t>
  </si>
  <si>
    <t xml:space="preserve">UFSCAR</t>
  </si>
  <si>
    <t xml:space="preserve">26281</t>
  </si>
  <si>
    <t xml:space="preserve">SE</t>
  </si>
  <si>
    <t xml:space="preserve">UFSE</t>
  </si>
  <si>
    <t xml:space="preserve">26282</t>
  </si>
  <si>
    <t xml:space="preserve">UFV</t>
  </si>
  <si>
    <t xml:space="preserve">26283</t>
  </si>
  <si>
    <t xml:space="preserve">MS</t>
  </si>
  <si>
    <t xml:space="preserve">UFMS</t>
  </si>
  <si>
    <t xml:space="preserve">26284</t>
  </si>
  <si>
    <t xml:space="preserve">UFCSPA</t>
  </si>
  <si>
    <t xml:space="preserve">26285</t>
  </si>
  <si>
    <t xml:space="preserve">UFSJ</t>
  </si>
  <si>
    <t xml:space="preserve">26286</t>
  </si>
  <si>
    <t xml:space="preserve">AP</t>
  </si>
  <si>
    <t xml:space="preserve">UFAP</t>
  </si>
  <si>
    <t xml:space="preserve">26350</t>
  </si>
  <si>
    <t xml:space="preserve">UFGD</t>
  </si>
  <si>
    <t xml:space="preserve">26351</t>
  </si>
  <si>
    <t xml:space="preserve">UFRB</t>
  </si>
  <si>
    <t xml:space="preserve">26352</t>
  </si>
  <si>
    <t xml:space="preserve">UFABC</t>
  </si>
  <si>
    <t xml:space="preserve">26402</t>
  </si>
  <si>
    <t xml:space="preserve">IF Alagoas</t>
  </si>
  <si>
    <t xml:space="preserve">26403</t>
  </si>
  <si>
    <t xml:space="preserve">IF Amazonas</t>
  </si>
  <si>
    <t xml:space="preserve">26404</t>
  </si>
  <si>
    <t xml:space="preserve">IF Baiano </t>
  </si>
  <si>
    <t xml:space="preserve">26405</t>
  </si>
  <si>
    <t xml:space="preserve">IF Ceará</t>
  </si>
  <si>
    <t xml:space="preserve">26406</t>
  </si>
  <si>
    <t xml:space="preserve">IF Espírito Santo</t>
  </si>
  <si>
    <t xml:space="preserve">26407</t>
  </si>
  <si>
    <t xml:space="preserve">IF Goiano</t>
  </si>
  <si>
    <t xml:space="preserve">26408</t>
  </si>
  <si>
    <t xml:space="preserve">IF Maranhão</t>
  </si>
  <si>
    <t xml:space="preserve">26409</t>
  </si>
  <si>
    <t xml:space="preserve">IF Minas Gerais</t>
  </si>
  <si>
    <t xml:space="preserve">26410</t>
  </si>
  <si>
    <t xml:space="preserve">IF Norte de Minas Gerais</t>
  </si>
  <si>
    <t xml:space="preserve">26411</t>
  </si>
  <si>
    <t xml:space="preserve">IF Sudeste de Minas Gerais</t>
  </si>
  <si>
    <t xml:space="preserve">26412</t>
  </si>
  <si>
    <t xml:space="preserve">IF Sul de Minas Gerais</t>
  </si>
  <si>
    <t xml:space="preserve">26413</t>
  </si>
  <si>
    <t xml:space="preserve">IF Triângulo Mineiro </t>
  </si>
  <si>
    <t xml:space="preserve">26414</t>
  </si>
  <si>
    <t xml:space="preserve">IF Mato Grosso</t>
  </si>
  <si>
    <t xml:space="preserve">26415</t>
  </si>
  <si>
    <t xml:space="preserve">IF Mato Grosso do Sul </t>
  </si>
  <si>
    <t xml:space="preserve">26416</t>
  </si>
  <si>
    <t xml:space="preserve">IF Pará</t>
  </si>
  <si>
    <t xml:space="preserve">26417</t>
  </si>
  <si>
    <t xml:space="preserve">IF da Paraíba</t>
  </si>
  <si>
    <t xml:space="preserve">26418</t>
  </si>
  <si>
    <t xml:space="preserve">IF Pernambuco</t>
  </si>
  <si>
    <t xml:space="preserve">26419</t>
  </si>
  <si>
    <t xml:space="preserve">IF Rio Grande do Sul</t>
  </si>
  <si>
    <t xml:space="preserve">26420</t>
  </si>
  <si>
    <t xml:space="preserve">IF Farroupilha</t>
  </si>
  <si>
    <t xml:space="preserve">26421</t>
  </si>
  <si>
    <t xml:space="preserve">IF Rondonia</t>
  </si>
  <si>
    <t xml:space="preserve">26422</t>
  </si>
  <si>
    <t xml:space="preserve">IF Catarinense</t>
  </si>
  <si>
    <t xml:space="preserve">26423</t>
  </si>
  <si>
    <t xml:space="preserve">IF Sergipe</t>
  </si>
  <si>
    <t xml:space="preserve">26424</t>
  </si>
  <si>
    <t xml:space="preserve">IF Tocantins </t>
  </si>
  <si>
    <t xml:space="preserve">26425</t>
  </si>
  <si>
    <t xml:space="preserve">IF Acre</t>
  </si>
  <si>
    <t xml:space="preserve">26426</t>
  </si>
  <si>
    <t xml:space="preserve">IF Amapá</t>
  </si>
  <si>
    <t xml:space="preserve">26427</t>
  </si>
  <si>
    <t xml:space="preserve">IF da Bahia </t>
  </si>
  <si>
    <t xml:space="preserve">26428</t>
  </si>
  <si>
    <t xml:space="preserve">IF Brasília</t>
  </si>
  <si>
    <t xml:space="preserve">26429</t>
  </si>
  <si>
    <t xml:space="preserve">IF Goiás</t>
  </si>
  <si>
    <t xml:space="preserve">26430</t>
  </si>
  <si>
    <t xml:space="preserve">IF Sertão Pernambucano</t>
  </si>
  <si>
    <t xml:space="preserve">26431</t>
  </si>
  <si>
    <t xml:space="preserve">IF Piauí</t>
  </si>
  <si>
    <t xml:space="preserve">26432</t>
  </si>
  <si>
    <t xml:space="preserve">IF Paraná</t>
  </si>
  <si>
    <t xml:space="preserve">26433</t>
  </si>
  <si>
    <t xml:space="preserve">IF Rio de Janeiro</t>
  </si>
  <si>
    <t xml:space="preserve">26434</t>
  </si>
  <si>
    <t xml:space="preserve">IF Fluminense</t>
  </si>
  <si>
    <t xml:space="preserve">26435</t>
  </si>
  <si>
    <t xml:space="preserve">IF Rio Grande do Norte</t>
  </si>
  <si>
    <t xml:space="preserve">26436</t>
  </si>
  <si>
    <t xml:space="preserve">IF Sul - Rio - Grandense</t>
  </si>
  <si>
    <t xml:space="preserve">26437</t>
  </si>
  <si>
    <t xml:space="preserve">IF Roraima</t>
  </si>
  <si>
    <t xml:space="preserve">26438</t>
  </si>
  <si>
    <t xml:space="preserve">IF Santa Catarina</t>
  </si>
  <si>
    <t xml:space="preserve">26439</t>
  </si>
  <si>
    <t xml:space="preserve">IF São Paulo</t>
  </si>
  <si>
    <t xml:space="preserve">26440</t>
  </si>
  <si>
    <t xml:space="preserve">UFFS</t>
  </si>
  <si>
    <t xml:space="preserve">26441</t>
  </si>
  <si>
    <t xml:space="preserve">UFOPA</t>
  </si>
  <si>
    <t xml:space="preserve">26442</t>
  </si>
  <si>
    <t xml:space="preserve">UNILAB  </t>
  </si>
  <si>
    <t xml:space="preserve">26447</t>
  </si>
  <si>
    <t xml:space="preserve">UFOB</t>
  </si>
  <si>
    <t xml:space="preserve">26448</t>
  </si>
  <si>
    <t xml:space="preserve">UNIFESSPA</t>
  </si>
  <si>
    <t xml:space="preserve">26449</t>
  </si>
  <si>
    <t xml:space="preserve">UFCA</t>
  </si>
  <si>
    <t xml:space="preserve">26450</t>
  </si>
  <si>
    <t xml:space="preserve">UFSB</t>
  </si>
  <si>
    <t xml:space="preserve">26452</t>
  </si>
  <si>
    <t xml:space="preserve">UFCat (Catalão)</t>
  </si>
  <si>
    <t xml:space="preserve">26453</t>
  </si>
  <si>
    <t xml:space="preserve">UFJ (Jataí)</t>
  </si>
  <si>
    <t xml:space="preserve">26454</t>
  </si>
  <si>
    <t xml:space="preserve">UFR (Rondonópolis)</t>
  </si>
  <si>
    <t xml:space="preserve">26455</t>
  </si>
  <si>
    <t xml:space="preserve">UFDPar</t>
  </si>
  <si>
    <t xml:space="preserve">26456</t>
  </si>
  <si>
    <t xml:space="preserve">UFAPE</t>
  </si>
  <si>
    <t xml:space="preserve">26457</t>
  </si>
  <si>
    <t xml:space="preserve">UFNT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</si>
</sst>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_-* #,##0_-;\-* #,##0_-;_-* \-??_-;_-@_-"/>
    <numFmt numFmtId="167" formatCode="#,##0_ ;[RED]\-#,##0\ 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Aptos Narrow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b val="true"/>
      <strike val="true"/>
      <sz val="11"/>
      <color rgb="FFFF0000"/>
      <name val="Calibri"/>
      <family val="2"/>
      <charset val="1"/>
    </font>
    <font>
      <strike val="true"/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  <fill>
      <patternFill patternType="solid">
        <fgColor theme="4" tint="-0.25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DEEBF7"/>
      </patternFill>
    </fill>
    <fill>
      <patternFill patternType="solid">
        <fgColor theme="5" tint="0.7999"/>
        <bgColor rgb="FFDEEB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DEEBF7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BE5D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DC3E6"/>
          <bgColor rgb="FF000000"/>
        </patternFill>
      </fill>
    </dxf>
    <dxf>
      <fill>
        <patternFill patternType="solid">
          <fgColor rgb="FF2E75B6"/>
          <bgColor rgb="FF000000"/>
        </patternFill>
      </fill>
    </dxf>
    <dxf>
      <font>
        <color rgb="FFC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123"/>
  <sheetViews>
    <sheetView showFormulas="false" showGridLines="false" showRowColHeaders="true" showZeros="true" rightToLeft="false" tabSelected="true" showOutlineSymbols="true" defaultGridColor="true" view="normal" topLeftCell="A91" colorId="64" zoomScale="90" zoomScaleNormal="90" zoomScalePageLayoutView="100" workbookViewId="0">
      <selection pane="topLeft" activeCell="K9" activeCellId="0" sqref="K9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9.29"/>
    <col collapsed="false" customWidth="true" hidden="false" outlineLevel="0" max="3" min="3" style="0" width="11.29"/>
    <col collapsed="false" customWidth="true" hidden="true" outlineLevel="0" max="4" min="4" style="0" width="13.15"/>
    <col collapsed="false" customWidth="true" hidden="true" outlineLevel="0" max="5" min="5" style="0" width="18.42"/>
    <col collapsed="false" customWidth="true" hidden="false" outlineLevel="0" max="6" min="6" style="0" width="8.15"/>
    <col collapsed="false" customWidth="true" hidden="false" outlineLevel="0" max="7" min="7" style="0" width="22.29"/>
    <col collapsed="false" customWidth="true" hidden="false" outlineLevel="0" max="8" min="8" style="0" width="17.71"/>
    <col collapsed="false" customWidth="true" hidden="false" outlineLevel="0" max="9" min="9" style="0" width="15"/>
    <col collapsed="false" customWidth="true" hidden="false" outlineLevel="0" max="10" min="10" style="0" width="18.42"/>
    <col collapsed="false" customWidth="true" hidden="false" outlineLevel="0" max="11" min="11" style="0" width="18.71"/>
    <col collapsed="false" customWidth="true" hidden="false" outlineLevel="0" max="12" min="12" style="0" width="17.42"/>
    <col collapsed="false" customWidth="true" hidden="false" outlineLevel="0" max="13" min="13" style="0" width="18.57"/>
    <col collapsed="false" customWidth="true" hidden="true" outlineLevel="0" max="14" min="14" style="0" width="9.14"/>
    <col collapsed="false" customWidth="true" hidden="true" outlineLevel="0" max="15" min="15" style="0" width="11.53"/>
  </cols>
  <sheetData>
    <row r="2" customFormat="false" ht="24.45" hidden="false" customHeight="false" outlineLevel="0" collapsed="false">
      <c r="B2" s="1" t="s">
        <v>0</v>
      </c>
    </row>
    <row r="6" customFormat="false" ht="67.5" hidden="false" customHeight="true" outlineLevel="0" collapsed="false">
      <c r="G6" s="2" t="s">
        <v>1</v>
      </c>
      <c r="H6" s="2" t="s">
        <v>2</v>
      </c>
      <c r="I6" s="3" t="s">
        <v>3</v>
      </c>
      <c r="J6" s="3" t="s">
        <v>4</v>
      </c>
      <c r="K6" s="4" t="s">
        <v>5</v>
      </c>
      <c r="L6" s="4" t="s">
        <v>6</v>
      </c>
      <c r="M6" s="5" t="s">
        <v>7</v>
      </c>
    </row>
    <row r="7" customFormat="false" ht="15" hidden="false" customHeight="false" outlineLevel="0" collapsed="false">
      <c r="G7" s="6" t="s">
        <v>8</v>
      </c>
      <c r="H7" s="7" t="n">
        <f aca="false">SUMIF($D$14:$D$123,G7,$H$14:$H$123)</f>
        <v>2815951713</v>
      </c>
      <c r="I7" s="7" t="n">
        <f aca="false">SUMIF($D$14:$D$123,G7,$I$14:$I$123)</f>
        <v>2772163224</v>
      </c>
      <c r="J7" s="7" t="n">
        <f aca="false">SUMIF($D$14:$D$123,G7,$J$14:$J$123)</f>
        <v>-43788489</v>
      </c>
      <c r="K7" s="7" t="n">
        <f aca="false">SUMIF($D$14:$D$123,G7,$K$14:$K$123)</f>
        <v>103573593</v>
      </c>
      <c r="L7" s="7" t="n">
        <f aca="false">SUMIF($D$14:$D$123,G7,$L$14:$L$123)</f>
        <v>16629422.0898205</v>
      </c>
      <c r="M7" s="7" t="n">
        <f aca="false">SUMIF($D$14:$D$123,G7,$M$14:$M$123)</f>
        <v>120203015.08982</v>
      </c>
    </row>
    <row r="8" customFormat="false" ht="15" hidden="false" customHeight="false" outlineLevel="0" collapsed="false">
      <c r="G8" s="8" t="s">
        <v>9</v>
      </c>
      <c r="H8" s="9" t="n">
        <f aca="false">SUMIF($D$14:$D$123,G8,$H$14:$H$123)</f>
        <v>6575520952</v>
      </c>
      <c r="I8" s="9" t="n">
        <f aca="false">SUMIF($D$14:$D$123,G8,$I$14:$I$123)</f>
        <v>6449204859</v>
      </c>
      <c r="J8" s="9" t="n">
        <f aca="false">SUMIF($D$14:$D$123,G8,$J$14:$J$123)</f>
        <v>-126316093</v>
      </c>
      <c r="K8" s="9" t="n">
        <f aca="false">SUMIF($D$14:$D$123,G8,$K$14:$K$123)</f>
        <v>240965668</v>
      </c>
      <c r="L8" s="9" t="n">
        <f aca="false">SUMIF($D$14:$D$123,G8,$L$14:$L$123)</f>
        <v>38831316.9101796</v>
      </c>
      <c r="M8" s="9" t="n">
        <f aca="false">SUMIF($D$14:$D$123,G8,$M$14:$M$123)</f>
        <v>279796984.91018</v>
      </c>
    </row>
    <row r="9" customFormat="false" ht="15" hidden="false" customHeight="false" outlineLevel="0" collapsed="false">
      <c r="G9" s="10" t="s">
        <v>10</v>
      </c>
      <c r="H9" s="11" t="n">
        <f aca="false">SUBTOTAL(9,H7:H8)</f>
        <v>9391472665</v>
      </c>
      <c r="I9" s="11" t="n">
        <f aca="false">SUBTOTAL(9,I7:I8)</f>
        <v>9221368083</v>
      </c>
      <c r="J9" s="11" t="n">
        <f aca="false">SUBTOTAL(9,J7:J8)</f>
        <v>-170104582</v>
      </c>
      <c r="K9" s="11" t="n">
        <f aca="false">SUBTOTAL(9,K7:K8)</f>
        <v>344539261</v>
      </c>
      <c r="L9" s="11" t="n">
        <f aca="false">SUBTOTAL(9,L7:L8)</f>
        <v>55460739</v>
      </c>
      <c r="M9" s="12" t="n">
        <f aca="false">SUBTOTAL(9,M7:M8)</f>
        <v>400000000</v>
      </c>
    </row>
    <row r="10" customFormat="false" ht="15" hidden="false" customHeight="false" outlineLevel="0" collapsed="false">
      <c r="G10" s="13"/>
      <c r="L10" s="14" t="n">
        <f aca="false">L11-K12</f>
        <v>55460739</v>
      </c>
    </row>
    <row r="11" customFormat="false" ht="15" hidden="false" customHeight="false" outlineLevel="0" collapsed="false">
      <c r="L11" s="15" t="n">
        <v>400000000</v>
      </c>
    </row>
    <row r="12" customFormat="false" ht="15" hidden="false" customHeight="false" outlineLevel="0" collapsed="false">
      <c r="H12" s="16" t="n">
        <f aca="false">SUBTOTAL(9,H14:H123)</f>
        <v>9391472665</v>
      </c>
      <c r="I12" s="16" t="n">
        <f aca="false">SUBTOTAL(9,I14:I123)</f>
        <v>9221368083</v>
      </c>
      <c r="J12" s="16" t="n">
        <f aca="false">SUBTOTAL(9,J14:J123)</f>
        <v>-170104582</v>
      </c>
      <c r="K12" s="16" t="n">
        <f aca="false">SUBTOTAL(9,K14:K123)</f>
        <v>344539261</v>
      </c>
      <c r="L12" s="16" t="n">
        <f aca="false">SUBTOTAL(9,L14:L123)</f>
        <v>55460739</v>
      </c>
      <c r="M12" s="16" t="n">
        <f aca="false">SUBTOTAL(9,M14:M123)</f>
        <v>400000000</v>
      </c>
      <c r="N12" s="16" t="n">
        <f aca="false">SUBTOTAL(9,N14:N123)</f>
        <v>55460739</v>
      </c>
      <c r="O12" s="16" t="n">
        <f aca="false">SUBTOTAL(9,O14:O123)</f>
        <v>400000000</v>
      </c>
    </row>
    <row r="13" customFormat="false" ht="58.5" hidden="false" customHeight="true" outlineLevel="0" collapsed="false">
      <c r="B13" s="2" t="s">
        <v>1</v>
      </c>
      <c r="C13" s="2" t="s">
        <v>11</v>
      </c>
      <c r="D13" s="17" t="s">
        <v>1</v>
      </c>
      <c r="E13" s="17" t="s">
        <v>11</v>
      </c>
      <c r="F13" s="2" t="s">
        <v>12</v>
      </c>
      <c r="G13" s="2" t="s">
        <v>13</v>
      </c>
      <c r="H13" s="2" t="s">
        <v>2</v>
      </c>
      <c r="I13" s="3" t="s">
        <v>14</v>
      </c>
      <c r="J13" s="3" t="s">
        <v>15</v>
      </c>
      <c r="K13" s="4" t="s">
        <v>16</v>
      </c>
      <c r="L13" s="4" t="s">
        <v>17</v>
      </c>
      <c r="M13" s="5" t="s">
        <v>18</v>
      </c>
      <c r="N13" s="4" t="s">
        <v>19</v>
      </c>
      <c r="O13" s="5" t="s">
        <v>7</v>
      </c>
    </row>
    <row r="14" customFormat="false" ht="15" hidden="false" customHeight="false" outlineLevel="0" collapsed="false">
      <c r="B14" s="18" t="s">
        <v>8</v>
      </c>
      <c r="C14" s="18" t="n">
        <v>26201</v>
      </c>
      <c r="D14" s="19" t="s">
        <v>8</v>
      </c>
      <c r="E14" s="19" t="s">
        <v>20</v>
      </c>
      <c r="F14" s="18" t="s">
        <v>21</v>
      </c>
      <c r="G14" s="18" t="s">
        <v>22</v>
      </c>
      <c r="H14" s="9" t="n">
        <v>66150802</v>
      </c>
      <c r="I14" s="9" t="n">
        <v>62957042</v>
      </c>
      <c r="J14" s="9" t="n">
        <v>-3193760</v>
      </c>
      <c r="K14" s="9" t="n">
        <v>3193760</v>
      </c>
      <c r="L14" s="9" t="n">
        <v>390649.315100006</v>
      </c>
      <c r="M14" s="9" t="n">
        <f aca="false">K14+L14</f>
        <v>3584409.31510001</v>
      </c>
      <c r="N14" s="9" t="n">
        <f aca="false">H14/$H$12*$L$10</f>
        <v>390649.315100006</v>
      </c>
      <c r="O14" s="9" t="n">
        <f aca="false">K14+N14</f>
        <v>3584409.31510001</v>
      </c>
    </row>
    <row r="15" customFormat="false" ht="15" hidden="false" customHeight="false" outlineLevel="0" collapsed="false">
      <c r="B15" s="18" t="s">
        <v>9</v>
      </c>
      <c r="C15" s="18" t="n">
        <v>26230</v>
      </c>
      <c r="D15" s="19" t="s">
        <v>9</v>
      </c>
      <c r="E15" s="19" t="s">
        <v>23</v>
      </c>
      <c r="F15" s="18" t="s">
        <v>24</v>
      </c>
      <c r="G15" s="18" t="s">
        <v>25</v>
      </c>
      <c r="H15" s="9" t="n">
        <v>43195870</v>
      </c>
      <c r="I15" s="9" t="n">
        <v>41240406</v>
      </c>
      <c r="J15" s="9" t="n">
        <v>-1955464</v>
      </c>
      <c r="K15" s="9" t="n">
        <v>1955464</v>
      </c>
      <c r="L15" s="9" t="n">
        <v>934607.422049587</v>
      </c>
      <c r="M15" s="9" t="n">
        <f aca="false">K15+L15</f>
        <v>2890071.42204959</v>
      </c>
      <c r="N15" s="9" t="n">
        <f aca="false">H15/$H$12*$L$10</f>
        <v>255090.437613272</v>
      </c>
      <c r="O15" s="9" t="n">
        <f aca="false">K15+N15</f>
        <v>2210554.43761327</v>
      </c>
    </row>
    <row r="16" customFormat="false" ht="15" hidden="false" customHeight="false" outlineLevel="0" collapsed="false">
      <c r="B16" s="18" t="s">
        <v>9</v>
      </c>
      <c r="C16" s="18" t="n">
        <v>26231</v>
      </c>
      <c r="D16" s="19" t="s">
        <v>9</v>
      </c>
      <c r="E16" s="19" t="s">
        <v>26</v>
      </c>
      <c r="F16" s="18" t="s">
        <v>27</v>
      </c>
      <c r="G16" s="18" t="s">
        <v>28</v>
      </c>
      <c r="H16" s="9" t="n">
        <v>109049139</v>
      </c>
      <c r="I16" s="9" t="n">
        <v>103995547</v>
      </c>
      <c r="J16" s="9" t="n">
        <v>-5053592</v>
      </c>
      <c r="K16" s="9" t="n">
        <v>5053592</v>
      </c>
      <c r="L16" s="9" t="n">
        <v>2416862.8489701</v>
      </c>
      <c r="M16" s="9" t="n">
        <f aca="false">K16+L16</f>
        <v>7470454.8489701</v>
      </c>
      <c r="N16" s="9" t="n">
        <f aca="false">H16/$H$12*$L$10</f>
        <v>643982.690679931</v>
      </c>
      <c r="O16" s="9" t="n">
        <f aca="false">K16+N16</f>
        <v>5697574.69067993</v>
      </c>
    </row>
    <row r="17" customFormat="false" ht="15" hidden="false" customHeight="false" outlineLevel="0" collapsed="false">
      <c r="B17" s="18" t="s">
        <v>9</v>
      </c>
      <c r="C17" s="18" t="n">
        <v>26232</v>
      </c>
      <c r="D17" s="19" t="s">
        <v>9</v>
      </c>
      <c r="E17" s="19" t="s">
        <v>29</v>
      </c>
      <c r="F17" s="18" t="s">
        <v>30</v>
      </c>
      <c r="G17" s="18" t="s">
        <v>31</v>
      </c>
      <c r="H17" s="9" t="n">
        <v>195656641</v>
      </c>
      <c r="I17" s="9" t="n">
        <v>192457652</v>
      </c>
      <c r="J17" s="9" t="n">
        <v>-3198989</v>
      </c>
      <c r="K17" s="9" t="n">
        <v>3198989</v>
      </c>
      <c r="L17" s="9" t="n">
        <v>0</v>
      </c>
      <c r="M17" s="9" t="n">
        <f aca="false">K17+L17</f>
        <v>3198989</v>
      </c>
      <c r="N17" s="9" t="n">
        <f aca="false">H17/$H$12*$L$10</f>
        <v>1155437.73454807</v>
      </c>
      <c r="O17" s="9" t="n">
        <f aca="false">K17+N17</f>
        <v>4354426.73454807</v>
      </c>
    </row>
    <row r="18" customFormat="false" ht="15" hidden="false" customHeight="false" outlineLevel="0" collapsed="false">
      <c r="B18" s="18" t="s">
        <v>9</v>
      </c>
      <c r="C18" s="18" t="n">
        <v>26233</v>
      </c>
      <c r="D18" s="19" t="s">
        <v>9</v>
      </c>
      <c r="E18" s="19" t="s">
        <v>32</v>
      </c>
      <c r="F18" s="18" t="s">
        <v>33</v>
      </c>
      <c r="G18" s="18" t="s">
        <v>34</v>
      </c>
      <c r="H18" s="9" t="n">
        <v>179406399</v>
      </c>
      <c r="I18" s="9" t="n">
        <v>171300082</v>
      </c>
      <c r="J18" s="9" t="n">
        <v>-8106317</v>
      </c>
      <c r="K18" s="9" t="n">
        <v>8106317</v>
      </c>
      <c r="L18" s="9" t="n">
        <v>1713699.19785829</v>
      </c>
      <c r="M18" s="9" t="n">
        <f aca="false">K18+L18</f>
        <v>9820016.19785829</v>
      </c>
      <c r="N18" s="9" t="n">
        <f aca="false">H18/$H$12*$L$10</f>
        <v>1059472.97349333</v>
      </c>
      <c r="O18" s="9" t="n">
        <f aca="false">K18+N18</f>
        <v>9165789.97349333</v>
      </c>
    </row>
    <row r="19" customFormat="false" ht="15" hidden="false" customHeight="false" outlineLevel="0" collapsed="false">
      <c r="B19" s="18" t="s">
        <v>9</v>
      </c>
      <c r="C19" s="18" t="n">
        <v>26234</v>
      </c>
      <c r="D19" s="19" t="s">
        <v>9</v>
      </c>
      <c r="E19" s="19" t="s">
        <v>35</v>
      </c>
      <c r="F19" s="18" t="s">
        <v>36</v>
      </c>
      <c r="G19" s="18" t="s">
        <v>37</v>
      </c>
      <c r="H19" s="9" t="n">
        <v>111906203</v>
      </c>
      <c r="I19" s="9" t="n">
        <v>107350734</v>
      </c>
      <c r="J19" s="9" t="n">
        <v>-4555469</v>
      </c>
      <c r="K19" s="9" t="n">
        <v>4555469</v>
      </c>
      <c r="L19" s="9" t="n">
        <v>623870.561348624</v>
      </c>
      <c r="M19" s="9" t="n">
        <f aca="false">K19+L19</f>
        <v>5179339.56134862</v>
      </c>
      <c r="N19" s="9" t="n">
        <f aca="false">H19/$H$12*$L$10</f>
        <v>660854.8987417</v>
      </c>
      <c r="O19" s="9" t="n">
        <f aca="false">K19+N19</f>
        <v>5216323.8987417</v>
      </c>
    </row>
    <row r="20" customFormat="false" ht="15" hidden="false" customHeight="false" outlineLevel="0" collapsed="false">
      <c r="B20" s="18" t="s">
        <v>9</v>
      </c>
      <c r="C20" s="18" t="n">
        <v>26235</v>
      </c>
      <c r="D20" s="19" t="s">
        <v>9</v>
      </c>
      <c r="E20" s="19" t="s">
        <v>38</v>
      </c>
      <c r="F20" s="18" t="s">
        <v>39</v>
      </c>
      <c r="G20" s="18" t="s">
        <v>40</v>
      </c>
      <c r="H20" s="9" t="n">
        <v>123489704</v>
      </c>
      <c r="I20" s="9" t="n">
        <v>117808237</v>
      </c>
      <c r="J20" s="9" t="n">
        <v>-5681467</v>
      </c>
      <c r="K20" s="9" t="n">
        <v>5681467</v>
      </c>
      <c r="L20" s="9" t="n">
        <v>1163033.18663009</v>
      </c>
      <c r="M20" s="9" t="n">
        <f aca="false">K20+L20</f>
        <v>6844500.18663009</v>
      </c>
      <c r="N20" s="9" t="n">
        <f aca="false">H20/$H$12*$L$10</f>
        <v>729260.520371355</v>
      </c>
      <c r="O20" s="9" t="n">
        <f aca="false">K20+N20</f>
        <v>6410727.52037136</v>
      </c>
    </row>
    <row r="21" customFormat="false" ht="15" hidden="false" customHeight="false" outlineLevel="0" collapsed="false">
      <c r="B21" s="18" t="s">
        <v>9</v>
      </c>
      <c r="C21" s="18" t="n">
        <v>26236</v>
      </c>
      <c r="D21" s="19" t="s">
        <v>9</v>
      </c>
      <c r="E21" s="19" t="s">
        <v>41</v>
      </c>
      <c r="F21" s="18" t="s">
        <v>21</v>
      </c>
      <c r="G21" s="18" t="s">
        <v>42</v>
      </c>
      <c r="H21" s="9" t="n">
        <v>201128118</v>
      </c>
      <c r="I21" s="9" t="n">
        <v>191999633</v>
      </c>
      <c r="J21" s="9" t="n">
        <v>-9128485</v>
      </c>
      <c r="K21" s="9" t="n">
        <v>9128485</v>
      </c>
      <c r="L21" s="9" t="n">
        <v>0</v>
      </c>
      <c r="M21" s="9" t="n">
        <f aca="false">K21+L21</f>
        <v>9128485</v>
      </c>
      <c r="N21" s="9" t="n">
        <f aca="false">H21/$H$12*$L$10</f>
        <v>1187749.19076647</v>
      </c>
      <c r="O21" s="9" t="n">
        <f aca="false">K21+N21</f>
        <v>10316234.1907665</v>
      </c>
    </row>
    <row r="22" customFormat="false" ht="15" hidden="false" customHeight="false" outlineLevel="0" collapsed="false">
      <c r="B22" s="18" t="s">
        <v>9</v>
      </c>
      <c r="C22" s="18" t="n">
        <v>26237</v>
      </c>
      <c r="D22" s="19" t="s">
        <v>9</v>
      </c>
      <c r="E22" s="19" t="s">
        <v>43</v>
      </c>
      <c r="F22" s="18" t="s">
        <v>44</v>
      </c>
      <c r="G22" s="18" t="s">
        <v>45</v>
      </c>
      <c r="H22" s="9" t="n">
        <v>117115160</v>
      </c>
      <c r="I22" s="9" t="n">
        <v>115671953</v>
      </c>
      <c r="J22" s="9" t="n">
        <v>-1443207</v>
      </c>
      <c r="K22" s="9" t="n">
        <v>1443207</v>
      </c>
      <c r="L22" s="9" t="n">
        <v>743910.609102772</v>
      </c>
      <c r="M22" s="9" t="n">
        <f aca="false">K22+L22</f>
        <v>2187117.60910277</v>
      </c>
      <c r="N22" s="9" t="n">
        <f aca="false">H22/$H$12*$L$10</f>
        <v>691616.059950832</v>
      </c>
      <c r="O22" s="9" t="n">
        <f aca="false">K22+N22</f>
        <v>2134823.05995083</v>
      </c>
    </row>
    <row r="23" customFormat="false" ht="15" hidden="false" customHeight="false" outlineLevel="0" collapsed="false">
      <c r="B23" s="18" t="s">
        <v>9</v>
      </c>
      <c r="C23" s="18" t="n">
        <v>26238</v>
      </c>
      <c r="D23" s="19" t="s">
        <v>9</v>
      </c>
      <c r="E23" s="19" t="s">
        <v>46</v>
      </c>
      <c r="F23" s="18" t="s">
        <v>44</v>
      </c>
      <c r="G23" s="18" t="s">
        <v>47</v>
      </c>
      <c r="H23" s="9" t="n">
        <v>252677768</v>
      </c>
      <c r="I23" s="9" t="n">
        <v>244039910</v>
      </c>
      <c r="J23" s="9" t="n">
        <v>-8637858</v>
      </c>
      <c r="K23" s="9" t="n">
        <v>8637858</v>
      </c>
      <c r="L23" s="9" t="n">
        <v>0</v>
      </c>
      <c r="M23" s="9" t="n">
        <f aca="false">K23+L23</f>
        <v>8637858</v>
      </c>
      <c r="N23" s="9" t="n">
        <f aca="false">H23/$H$12*$L$10</f>
        <v>1492172.33995437</v>
      </c>
      <c r="O23" s="9" t="n">
        <f aca="false">K23+N23</f>
        <v>10130030.3399544</v>
      </c>
    </row>
    <row r="24" customFormat="false" ht="15" hidden="false" customHeight="false" outlineLevel="0" collapsed="false">
      <c r="B24" s="18" t="s">
        <v>9</v>
      </c>
      <c r="C24" s="18" t="n">
        <v>26239</v>
      </c>
      <c r="D24" s="19" t="s">
        <v>9</v>
      </c>
      <c r="E24" s="19" t="s">
        <v>48</v>
      </c>
      <c r="F24" s="18" t="s">
        <v>49</v>
      </c>
      <c r="G24" s="18" t="s">
        <v>50</v>
      </c>
      <c r="H24" s="9" t="n">
        <v>211545848</v>
      </c>
      <c r="I24" s="9" t="n">
        <v>201970821</v>
      </c>
      <c r="J24" s="9" t="n">
        <v>-9575027</v>
      </c>
      <c r="K24" s="9" t="n">
        <v>9575027</v>
      </c>
      <c r="L24" s="9" t="n">
        <v>1922503.83303019</v>
      </c>
      <c r="M24" s="9" t="n">
        <f aca="false">K24+L24</f>
        <v>11497530.8330302</v>
      </c>
      <c r="N24" s="9" t="n">
        <f aca="false">H24/$H$12*$L$10</f>
        <v>1249270.42658455</v>
      </c>
      <c r="O24" s="9" t="n">
        <f aca="false">K24+N24</f>
        <v>10824297.4265845</v>
      </c>
    </row>
    <row r="25" customFormat="false" ht="15" hidden="false" customHeight="false" outlineLevel="0" collapsed="false">
      <c r="B25" s="18" t="s">
        <v>9</v>
      </c>
      <c r="C25" s="18" t="n">
        <v>26240</v>
      </c>
      <c r="D25" s="19" t="s">
        <v>9</v>
      </c>
      <c r="E25" s="19" t="s">
        <v>51</v>
      </c>
      <c r="F25" s="18" t="s">
        <v>52</v>
      </c>
      <c r="G25" s="18" t="s">
        <v>53</v>
      </c>
      <c r="H25" s="9" t="n">
        <v>159838042</v>
      </c>
      <c r="I25" s="9" t="n">
        <v>152803744</v>
      </c>
      <c r="J25" s="9" t="n">
        <v>-7034298</v>
      </c>
      <c r="K25" s="9" t="n">
        <v>7034298</v>
      </c>
      <c r="L25" s="9" t="n">
        <v>0</v>
      </c>
      <c r="M25" s="9" t="n">
        <f aca="false">K25+L25</f>
        <v>7034298</v>
      </c>
      <c r="N25" s="9" t="n">
        <f aca="false">H25/$H$12*$L$10</f>
        <v>943913.297290424</v>
      </c>
      <c r="O25" s="9" t="n">
        <f aca="false">K25+N25</f>
        <v>7978211.29729042</v>
      </c>
    </row>
    <row r="26" customFormat="false" ht="15" hidden="false" customHeight="false" outlineLevel="0" collapsed="false">
      <c r="B26" s="18" t="s">
        <v>9</v>
      </c>
      <c r="C26" s="18" t="n">
        <v>26241</v>
      </c>
      <c r="D26" s="19" t="s">
        <v>9</v>
      </c>
      <c r="E26" s="19" t="s">
        <v>54</v>
      </c>
      <c r="F26" s="18" t="s">
        <v>55</v>
      </c>
      <c r="G26" s="18" t="s">
        <v>56</v>
      </c>
      <c r="H26" s="9" t="n">
        <v>197782110</v>
      </c>
      <c r="I26" s="9" t="n">
        <v>190027717</v>
      </c>
      <c r="J26" s="9" t="n">
        <v>-7754393</v>
      </c>
      <c r="K26" s="9" t="n">
        <v>7754393</v>
      </c>
      <c r="L26" s="9" t="n">
        <v>0</v>
      </c>
      <c r="M26" s="9" t="n">
        <f aca="false">K26+L26</f>
        <v>7754393</v>
      </c>
      <c r="N26" s="9" t="n">
        <f aca="false">H26/$H$12*$L$10</f>
        <v>1167989.55529721</v>
      </c>
      <c r="O26" s="9" t="n">
        <f aca="false">K26+N26</f>
        <v>8922382.55529722</v>
      </c>
    </row>
    <row r="27" customFormat="false" ht="15" hidden="false" customHeight="false" outlineLevel="0" collapsed="false">
      <c r="B27" s="18" t="s">
        <v>9</v>
      </c>
      <c r="C27" s="18" t="n">
        <v>26242</v>
      </c>
      <c r="D27" s="19" t="s">
        <v>9</v>
      </c>
      <c r="E27" s="19" t="s">
        <v>57</v>
      </c>
      <c r="F27" s="18" t="s">
        <v>24</v>
      </c>
      <c r="G27" s="18" t="s">
        <v>58</v>
      </c>
      <c r="H27" s="9" t="n">
        <v>178400871</v>
      </c>
      <c r="I27" s="9" t="n">
        <v>170456342</v>
      </c>
      <c r="J27" s="9" t="n">
        <v>-7944529</v>
      </c>
      <c r="K27" s="9" t="n">
        <v>7944529</v>
      </c>
      <c r="L27" s="9" t="n">
        <v>0</v>
      </c>
      <c r="M27" s="9" t="n">
        <f aca="false">K27+L27</f>
        <v>7944529</v>
      </c>
      <c r="N27" s="9" t="n">
        <f aca="false">H27/$H$12*$L$10</f>
        <v>1053534.89243251</v>
      </c>
      <c r="O27" s="9" t="n">
        <f aca="false">K27+N27</f>
        <v>8998063.89243252</v>
      </c>
    </row>
    <row r="28" customFormat="false" ht="15" hidden="false" customHeight="false" outlineLevel="0" collapsed="false">
      <c r="B28" s="18" t="s">
        <v>9</v>
      </c>
      <c r="C28" s="18" t="n">
        <v>26243</v>
      </c>
      <c r="D28" s="19" t="s">
        <v>9</v>
      </c>
      <c r="E28" s="19" t="s">
        <v>59</v>
      </c>
      <c r="F28" s="18" t="s">
        <v>60</v>
      </c>
      <c r="G28" s="18" t="s">
        <v>61</v>
      </c>
      <c r="H28" s="9" t="n">
        <v>198587425</v>
      </c>
      <c r="I28" s="9" t="n">
        <v>189800913</v>
      </c>
      <c r="J28" s="9" t="n">
        <v>-8786512</v>
      </c>
      <c r="K28" s="9" t="n">
        <v>8786512</v>
      </c>
      <c r="L28" s="9" t="n">
        <v>0</v>
      </c>
      <c r="M28" s="9" t="n">
        <f aca="false">K28+L28</f>
        <v>8786512</v>
      </c>
      <c r="N28" s="9" t="n">
        <f aca="false">H28/$H$12*$L$10</f>
        <v>1172745.29133787</v>
      </c>
      <c r="O28" s="9" t="n">
        <f aca="false">K28+N28</f>
        <v>9959257.29133787</v>
      </c>
    </row>
    <row r="29" customFormat="false" ht="15" hidden="false" customHeight="false" outlineLevel="0" collapsed="false">
      <c r="B29" s="18" t="s">
        <v>9</v>
      </c>
      <c r="C29" s="18" t="n">
        <v>26244</v>
      </c>
      <c r="D29" s="19" t="s">
        <v>9</v>
      </c>
      <c r="E29" s="19" t="s">
        <v>62</v>
      </c>
      <c r="F29" s="18" t="s">
        <v>63</v>
      </c>
      <c r="G29" s="18" t="s">
        <v>64</v>
      </c>
      <c r="H29" s="9" t="n">
        <v>194008344</v>
      </c>
      <c r="I29" s="9" t="n">
        <v>185395497</v>
      </c>
      <c r="J29" s="9" t="n">
        <v>-8612847</v>
      </c>
      <c r="K29" s="9" t="n">
        <v>8612847</v>
      </c>
      <c r="L29" s="9" t="n">
        <v>0</v>
      </c>
      <c r="M29" s="9" t="n">
        <f aca="false">K29+L29</f>
        <v>8612847</v>
      </c>
      <c r="N29" s="9" t="n">
        <f aca="false">H29/$H$12*$L$10</f>
        <v>1145703.82241604</v>
      </c>
      <c r="O29" s="9" t="n">
        <f aca="false">K29+N29</f>
        <v>9758550.82241604</v>
      </c>
    </row>
    <row r="30" customFormat="false" ht="15" hidden="false" customHeight="false" outlineLevel="0" collapsed="false">
      <c r="B30" s="18" t="s">
        <v>9</v>
      </c>
      <c r="C30" s="18" t="n">
        <v>26245</v>
      </c>
      <c r="D30" s="19" t="s">
        <v>9</v>
      </c>
      <c r="E30" s="19" t="s">
        <v>65</v>
      </c>
      <c r="F30" s="18" t="s">
        <v>21</v>
      </c>
      <c r="G30" s="18" t="s">
        <v>66</v>
      </c>
      <c r="H30" s="9" t="n">
        <v>351110542</v>
      </c>
      <c r="I30" s="9" t="n">
        <v>352249199</v>
      </c>
      <c r="J30" s="9" t="n">
        <v>1138657</v>
      </c>
      <c r="K30" s="9" t="n">
        <v>0</v>
      </c>
      <c r="L30" s="9" t="n">
        <v>0</v>
      </c>
      <c r="M30" s="9" t="n">
        <f aca="false">K30+L30</f>
        <v>0</v>
      </c>
      <c r="N30" s="9" t="n">
        <f aca="false">H30/$H$12*$L$10</f>
        <v>2073460.76857378</v>
      </c>
      <c r="O30" s="9" t="n">
        <f aca="false">K30+N30</f>
        <v>2073460.76857378</v>
      </c>
    </row>
    <row r="31" customFormat="false" ht="15" hidden="false" customHeight="false" outlineLevel="0" collapsed="false">
      <c r="B31" s="18" t="s">
        <v>9</v>
      </c>
      <c r="C31" s="18" t="n">
        <v>26246</v>
      </c>
      <c r="D31" s="19" t="s">
        <v>9</v>
      </c>
      <c r="E31" s="19" t="s">
        <v>67</v>
      </c>
      <c r="F31" s="18" t="s">
        <v>68</v>
      </c>
      <c r="G31" s="18" t="s">
        <v>69</v>
      </c>
      <c r="H31" s="9" t="n">
        <v>170872974</v>
      </c>
      <c r="I31" s="9" t="n">
        <v>164647008</v>
      </c>
      <c r="J31" s="9" t="n">
        <v>-6225966</v>
      </c>
      <c r="K31" s="9" t="n">
        <v>6225966</v>
      </c>
      <c r="L31" s="9" t="n">
        <v>0</v>
      </c>
      <c r="M31" s="9" t="n">
        <f aca="false">K31+L31</f>
        <v>6225966</v>
      </c>
      <c r="N31" s="9" t="n">
        <f aca="false">H31/$H$12*$L$10</f>
        <v>1009079.37990232</v>
      </c>
      <c r="O31" s="9" t="n">
        <f aca="false">K31+N31</f>
        <v>7235045.37990232</v>
      </c>
    </row>
    <row r="32" customFormat="false" ht="15" hidden="false" customHeight="false" outlineLevel="0" collapsed="false">
      <c r="B32" s="18" t="s">
        <v>9</v>
      </c>
      <c r="C32" s="18" t="n">
        <v>26247</v>
      </c>
      <c r="D32" s="19" t="s">
        <v>9</v>
      </c>
      <c r="E32" s="19" t="s">
        <v>70</v>
      </c>
      <c r="F32" s="18" t="s">
        <v>63</v>
      </c>
      <c r="G32" s="18" t="s">
        <v>71</v>
      </c>
      <c r="H32" s="9" t="n">
        <v>149499144</v>
      </c>
      <c r="I32" s="9" t="n">
        <v>142699699</v>
      </c>
      <c r="J32" s="9" t="n">
        <v>-6799445</v>
      </c>
      <c r="K32" s="9" t="n">
        <v>6799445</v>
      </c>
      <c r="L32" s="9" t="n">
        <v>0</v>
      </c>
      <c r="M32" s="9" t="n">
        <f aca="false">K32+L32</f>
        <v>6799445</v>
      </c>
      <c r="N32" s="9" t="n">
        <f aca="false">H32/$H$12*$L$10</f>
        <v>882857.598788253</v>
      </c>
      <c r="O32" s="9" t="n">
        <f aca="false">K32+N32</f>
        <v>7682302.59878825</v>
      </c>
    </row>
    <row r="33" customFormat="false" ht="15" hidden="false" customHeight="false" outlineLevel="0" collapsed="false">
      <c r="B33" s="18" t="s">
        <v>9</v>
      </c>
      <c r="C33" s="18" t="n">
        <v>26248</v>
      </c>
      <c r="D33" s="19" t="s">
        <v>9</v>
      </c>
      <c r="E33" s="19" t="s">
        <v>72</v>
      </c>
      <c r="F33" s="18" t="s">
        <v>24</v>
      </c>
      <c r="G33" s="18" t="s">
        <v>73</v>
      </c>
      <c r="H33" s="9" t="n">
        <v>79350517</v>
      </c>
      <c r="I33" s="9" t="n">
        <v>75739312</v>
      </c>
      <c r="J33" s="9" t="n">
        <v>-3611205</v>
      </c>
      <c r="K33" s="9" t="n">
        <v>3611205</v>
      </c>
      <c r="L33" s="9" t="n">
        <v>0</v>
      </c>
      <c r="M33" s="9" t="n">
        <f aca="false">K33+L33</f>
        <v>3611205</v>
      </c>
      <c r="N33" s="9" t="n">
        <f aca="false">H33/$H$12*$L$10</f>
        <v>468599.384764547</v>
      </c>
      <c r="O33" s="9" t="n">
        <f aca="false">K33+N33</f>
        <v>4079804.38476455</v>
      </c>
    </row>
    <row r="34" customFormat="false" ht="15" hidden="false" customHeight="false" outlineLevel="0" collapsed="false">
      <c r="B34" s="18" t="s">
        <v>9</v>
      </c>
      <c r="C34" s="18" t="n">
        <v>26249</v>
      </c>
      <c r="D34" s="19" t="s">
        <v>9</v>
      </c>
      <c r="E34" s="19" t="s">
        <v>74</v>
      </c>
      <c r="F34" s="18" t="s">
        <v>21</v>
      </c>
      <c r="G34" s="18" t="s">
        <v>75</v>
      </c>
      <c r="H34" s="9" t="n">
        <v>73097377</v>
      </c>
      <c r="I34" s="9" t="n">
        <v>70282306</v>
      </c>
      <c r="J34" s="9" t="n">
        <v>-2815071</v>
      </c>
      <c r="K34" s="9" t="n">
        <v>2815071</v>
      </c>
      <c r="L34" s="9" t="n">
        <v>0</v>
      </c>
      <c r="M34" s="9" t="n">
        <f aca="false">K34+L34</f>
        <v>2815071</v>
      </c>
      <c r="N34" s="9" t="n">
        <f aca="false">H34/$H$12*$L$10</f>
        <v>431671.867873302</v>
      </c>
      <c r="O34" s="9" t="n">
        <f aca="false">K34+N34</f>
        <v>3246742.8678733</v>
      </c>
    </row>
    <row r="35" customFormat="false" ht="15" hidden="false" customHeight="false" outlineLevel="0" collapsed="false">
      <c r="B35" s="18" t="s">
        <v>9</v>
      </c>
      <c r="C35" s="18" t="n">
        <v>26250</v>
      </c>
      <c r="D35" s="19" t="s">
        <v>9</v>
      </c>
      <c r="E35" s="19" t="s">
        <v>76</v>
      </c>
      <c r="F35" s="18" t="s">
        <v>77</v>
      </c>
      <c r="G35" s="18" t="s">
        <v>78</v>
      </c>
      <c r="H35" s="9" t="n">
        <v>42913711</v>
      </c>
      <c r="I35" s="9" t="n">
        <v>41070073</v>
      </c>
      <c r="J35" s="9" t="n">
        <v>-1843638</v>
      </c>
      <c r="K35" s="9" t="n">
        <v>1843638</v>
      </c>
      <c r="L35" s="9" t="n">
        <v>0</v>
      </c>
      <c r="M35" s="9" t="n">
        <f aca="false">K35+L35</f>
        <v>1843638</v>
      </c>
      <c r="N35" s="9" t="n">
        <f aca="false">H35/$H$12*$L$10</f>
        <v>253424.165750093</v>
      </c>
      <c r="O35" s="9" t="n">
        <f aca="false">K35+N35</f>
        <v>2097062.16575009</v>
      </c>
    </row>
    <row r="36" customFormat="false" ht="15" hidden="false" customHeight="false" outlineLevel="0" collapsed="false">
      <c r="B36" s="18" t="s">
        <v>9</v>
      </c>
      <c r="C36" s="18" t="n">
        <v>26251</v>
      </c>
      <c r="D36" s="19" t="s">
        <v>9</v>
      </c>
      <c r="E36" s="19" t="s">
        <v>79</v>
      </c>
      <c r="F36" s="18" t="s">
        <v>80</v>
      </c>
      <c r="G36" s="18" t="s">
        <v>81</v>
      </c>
      <c r="H36" s="9" t="n">
        <v>59978131</v>
      </c>
      <c r="I36" s="9" t="n">
        <v>57285273</v>
      </c>
      <c r="J36" s="9" t="n">
        <v>-2692858</v>
      </c>
      <c r="K36" s="9" t="n">
        <v>2692858</v>
      </c>
      <c r="L36" s="9" t="n">
        <v>1793400.84358789</v>
      </c>
      <c r="M36" s="9" t="n">
        <f aca="false">K36+L36</f>
        <v>4486258.84358789</v>
      </c>
      <c r="N36" s="9" t="n">
        <f aca="false">H36/$H$12*$L$10</f>
        <v>354197.002723088</v>
      </c>
      <c r="O36" s="9" t="n">
        <f aca="false">K36+N36</f>
        <v>3047055.00272309</v>
      </c>
    </row>
    <row r="37" customFormat="false" ht="15" hidden="false" customHeight="false" outlineLevel="0" collapsed="false">
      <c r="B37" s="18" t="s">
        <v>9</v>
      </c>
      <c r="C37" s="18" t="n">
        <v>26252</v>
      </c>
      <c r="D37" s="19" t="s">
        <v>9</v>
      </c>
      <c r="E37" s="19" t="s">
        <v>82</v>
      </c>
      <c r="F37" s="18" t="s">
        <v>52</v>
      </c>
      <c r="G37" s="18" t="s">
        <v>83</v>
      </c>
      <c r="H37" s="9" t="n">
        <v>98002167</v>
      </c>
      <c r="I37" s="9" t="n">
        <v>93477284</v>
      </c>
      <c r="J37" s="9" t="n">
        <v>-4524883</v>
      </c>
      <c r="K37" s="9" t="n">
        <v>4524883</v>
      </c>
      <c r="L37" s="9" t="n">
        <v>3418329.9368302</v>
      </c>
      <c r="M37" s="9" t="n">
        <f aca="false">K37+L37</f>
        <v>7943212.9368302</v>
      </c>
      <c r="N37" s="9" t="n">
        <f aca="false">H37/$H$12*$L$10</f>
        <v>578745.506620863</v>
      </c>
      <c r="O37" s="9" t="n">
        <f aca="false">K37+N37</f>
        <v>5103628.50662086</v>
      </c>
    </row>
    <row r="38" customFormat="false" ht="15" hidden="false" customHeight="false" outlineLevel="0" collapsed="false">
      <c r="B38" s="18" t="s">
        <v>9</v>
      </c>
      <c r="C38" s="18" t="n">
        <v>26253</v>
      </c>
      <c r="D38" s="19" t="s">
        <v>9</v>
      </c>
      <c r="E38" s="19" t="s">
        <v>84</v>
      </c>
      <c r="F38" s="18" t="s">
        <v>49</v>
      </c>
      <c r="G38" s="18" t="s">
        <v>85</v>
      </c>
      <c r="H38" s="9" t="n">
        <v>51314013</v>
      </c>
      <c r="I38" s="9" t="n">
        <v>48822634</v>
      </c>
      <c r="J38" s="9" t="n">
        <v>-2491379</v>
      </c>
      <c r="K38" s="9" t="n">
        <v>2491379</v>
      </c>
      <c r="L38" s="9" t="n">
        <v>1641837.43939628</v>
      </c>
      <c r="M38" s="9" t="n">
        <f aca="false">K38+L38</f>
        <v>4133216.43939628</v>
      </c>
      <c r="N38" s="9" t="n">
        <f aca="false">H38/$H$12*$L$10</f>
        <v>303031.610009548</v>
      </c>
      <c r="O38" s="9" t="n">
        <f aca="false">K38+N38</f>
        <v>2794410.61000955</v>
      </c>
    </row>
    <row r="39" customFormat="false" ht="15" hidden="false" customHeight="false" outlineLevel="0" collapsed="false">
      <c r="B39" s="18" t="s">
        <v>9</v>
      </c>
      <c r="C39" s="18" t="n">
        <v>26254</v>
      </c>
      <c r="D39" s="19" t="s">
        <v>9</v>
      </c>
      <c r="E39" s="19" t="s">
        <v>86</v>
      </c>
      <c r="F39" s="18" t="s">
        <v>44</v>
      </c>
      <c r="G39" s="18" t="s">
        <v>87</v>
      </c>
      <c r="H39" s="9" t="n">
        <v>51077614</v>
      </c>
      <c r="I39" s="9" t="n">
        <v>48792807</v>
      </c>
      <c r="J39" s="9" t="n">
        <v>-2284807</v>
      </c>
      <c r="K39" s="9" t="n">
        <v>2284807</v>
      </c>
      <c r="L39" s="9" t="n">
        <v>48817.1857395536</v>
      </c>
      <c r="M39" s="9" t="n">
        <f aca="false">K39+L39</f>
        <v>2333624.18573955</v>
      </c>
      <c r="N39" s="9" t="n">
        <f aca="false">H39/$H$12*$L$10</f>
        <v>301635.57088911</v>
      </c>
      <c r="O39" s="9" t="n">
        <f aca="false">K39+N39</f>
        <v>2586442.57088911</v>
      </c>
    </row>
    <row r="40" customFormat="false" ht="15" hidden="false" customHeight="false" outlineLevel="0" collapsed="false">
      <c r="B40" s="18" t="s">
        <v>9</v>
      </c>
      <c r="C40" s="18" t="n">
        <v>26255</v>
      </c>
      <c r="D40" s="19" t="s">
        <v>9</v>
      </c>
      <c r="E40" s="19" t="s">
        <v>88</v>
      </c>
      <c r="F40" s="18" t="s">
        <v>44</v>
      </c>
      <c r="G40" s="18" t="s">
        <v>89</v>
      </c>
      <c r="H40" s="9" t="n">
        <v>48819786</v>
      </c>
      <c r="I40" s="9" t="n">
        <v>46453410</v>
      </c>
      <c r="J40" s="9" t="n">
        <v>-2366376</v>
      </c>
      <c r="K40" s="9" t="n">
        <v>2366376</v>
      </c>
      <c r="L40" s="9" t="n">
        <v>1723208.28463605</v>
      </c>
      <c r="M40" s="9" t="n">
        <f aca="false">K40+L40</f>
        <v>4089584.28463605</v>
      </c>
      <c r="N40" s="9" t="n">
        <f aca="false">H40/$H$12*$L$10</f>
        <v>288302.112561369</v>
      </c>
      <c r="O40" s="9" t="n">
        <f aca="false">K40+N40</f>
        <v>2654678.11256137</v>
      </c>
    </row>
    <row r="41" customFormat="false" ht="15" hidden="false" customHeight="false" outlineLevel="0" collapsed="false">
      <c r="B41" s="18" t="s">
        <v>8</v>
      </c>
      <c r="C41" s="18" t="n">
        <v>26256</v>
      </c>
      <c r="D41" s="19" t="s">
        <v>8</v>
      </c>
      <c r="E41" s="19" t="s">
        <v>90</v>
      </c>
      <c r="F41" s="18" t="s">
        <v>21</v>
      </c>
      <c r="G41" s="18" t="s">
        <v>91</v>
      </c>
      <c r="H41" s="9" t="n">
        <v>48858786</v>
      </c>
      <c r="I41" s="9" t="n">
        <v>46681847</v>
      </c>
      <c r="J41" s="9" t="n">
        <v>-2176939</v>
      </c>
      <c r="K41" s="9" t="n">
        <v>2176939</v>
      </c>
      <c r="L41" s="9" t="n">
        <v>288532.424558024</v>
      </c>
      <c r="M41" s="9" t="n">
        <f aca="false">K41+L41</f>
        <v>2465471.42455802</v>
      </c>
      <c r="N41" s="9" t="n">
        <f aca="false">H41/$H$12*$L$10</f>
        <v>288532.424558024</v>
      </c>
      <c r="O41" s="9" t="n">
        <f aca="false">K41+N41</f>
        <v>2465471.42455802</v>
      </c>
    </row>
    <row r="42" customFormat="false" ht="15" hidden="false" customHeight="false" outlineLevel="0" collapsed="false">
      <c r="B42" s="18" t="s">
        <v>8</v>
      </c>
      <c r="C42" s="18" t="n">
        <v>26257</v>
      </c>
      <c r="D42" s="19" t="s">
        <v>8</v>
      </c>
      <c r="E42" s="19" t="s">
        <v>92</v>
      </c>
      <c r="F42" s="18" t="s">
        <v>44</v>
      </c>
      <c r="G42" s="18" t="s">
        <v>93</v>
      </c>
      <c r="H42" s="9" t="n">
        <v>59968166</v>
      </c>
      <c r="I42" s="9" t="n">
        <v>57239082</v>
      </c>
      <c r="J42" s="9" t="n">
        <v>-2729084</v>
      </c>
      <c r="K42" s="9" t="n">
        <v>2729084</v>
      </c>
      <c r="L42" s="9" t="n">
        <v>354138.155055225</v>
      </c>
      <c r="M42" s="9" t="n">
        <f aca="false">K42+L42</f>
        <v>3083222.15505523</v>
      </c>
      <c r="N42" s="9" t="n">
        <f aca="false">H42/$H$12*$L$10</f>
        <v>354138.155055225</v>
      </c>
      <c r="O42" s="9" t="n">
        <f aca="false">K42+N42</f>
        <v>3083222.15505523</v>
      </c>
    </row>
    <row r="43" customFormat="false" ht="15" hidden="false" customHeight="false" outlineLevel="0" collapsed="false">
      <c r="B43" s="18" t="s">
        <v>9</v>
      </c>
      <c r="C43" s="18" t="n">
        <v>26258</v>
      </c>
      <c r="D43" s="19" t="s">
        <v>9</v>
      </c>
      <c r="E43" s="19" t="s">
        <v>94</v>
      </c>
      <c r="F43" s="18" t="s">
        <v>55</v>
      </c>
      <c r="G43" s="18" t="s">
        <v>95</v>
      </c>
      <c r="H43" s="9" t="n">
        <v>156554445</v>
      </c>
      <c r="I43" s="9" t="n">
        <v>149018024</v>
      </c>
      <c r="J43" s="9" t="n">
        <v>-7536421</v>
      </c>
      <c r="K43" s="9" t="n">
        <v>7536421</v>
      </c>
      <c r="L43" s="9" t="n">
        <v>909401.032557611</v>
      </c>
      <c r="M43" s="9" t="n">
        <f aca="false">K43+L43</f>
        <v>8445822.03255761</v>
      </c>
      <c r="N43" s="9" t="n">
        <f aca="false">H43/$H$12*$L$10</f>
        <v>924522.225975606</v>
      </c>
      <c r="O43" s="9" t="n">
        <f aca="false">K43+N43</f>
        <v>8460943.22597561</v>
      </c>
    </row>
    <row r="44" customFormat="false" ht="15" hidden="false" customHeight="false" outlineLevel="0" collapsed="false">
      <c r="B44" s="18" t="s">
        <v>9</v>
      </c>
      <c r="C44" s="18" t="n">
        <v>26260</v>
      </c>
      <c r="D44" s="19" t="s">
        <v>9</v>
      </c>
      <c r="E44" s="19" t="s">
        <v>96</v>
      </c>
      <c r="F44" s="18" t="s">
        <v>44</v>
      </c>
      <c r="G44" s="18" t="s">
        <v>97</v>
      </c>
      <c r="H44" s="9" t="n">
        <v>44315567</v>
      </c>
      <c r="I44" s="9" t="n">
        <v>42232276</v>
      </c>
      <c r="J44" s="9" t="n">
        <v>-2083291</v>
      </c>
      <c r="K44" s="9" t="n">
        <v>2083291</v>
      </c>
      <c r="L44" s="9" t="n">
        <v>0</v>
      </c>
      <c r="M44" s="9" t="n">
        <f aca="false">K44+L44</f>
        <v>2083291</v>
      </c>
      <c r="N44" s="9" t="n">
        <f aca="false">H44/$H$12*$L$10</f>
        <v>261702.736375266</v>
      </c>
      <c r="O44" s="9" t="n">
        <f aca="false">K44+N44</f>
        <v>2344993.73637527</v>
      </c>
    </row>
    <row r="45" customFormat="false" ht="15" hidden="false" customHeight="false" outlineLevel="0" collapsed="false">
      <c r="B45" s="18" t="s">
        <v>9</v>
      </c>
      <c r="C45" s="18" t="n">
        <v>26261</v>
      </c>
      <c r="D45" s="19" t="s">
        <v>9</v>
      </c>
      <c r="E45" s="19" t="s">
        <v>98</v>
      </c>
      <c r="F45" s="18" t="s">
        <v>44</v>
      </c>
      <c r="G45" s="18" t="s">
        <v>99</v>
      </c>
      <c r="H45" s="9" t="n">
        <v>41105718</v>
      </c>
      <c r="I45" s="9" t="n">
        <v>39203575</v>
      </c>
      <c r="J45" s="9" t="n">
        <v>-1902143</v>
      </c>
      <c r="K45" s="9" t="n">
        <v>1902143</v>
      </c>
      <c r="L45" s="9" t="n">
        <v>182121.877056369</v>
      </c>
      <c r="M45" s="9" t="n">
        <f aca="false">K45+L45</f>
        <v>2084264.87705637</v>
      </c>
      <c r="N45" s="9" t="n">
        <f aca="false">H45/$H$12*$L$10</f>
        <v>242747.179140685</v>
      </c>
      <c r="O45" s="9" t="n">
        <f aca="false">K45+N45</f>
        <v>2144890.17914069</v>
      </c>
    </row>
    <row r="46" customFormat="false" ht="15" hidden="false" customHeight="false" outlineLevel="0" collapsed="false">
      <c r="B46" s="18" t="s">
        <v>9</v>
      </c>
      <c r="C46" s="18" t="n">
        <v>26262</v>
      </c>
      <c r="D46" s="19" t="s">
        <v>9</v>
      </c>
      <c r="E46" s="19" t="s">
        <v>100</v>
      </c>
      <c r="F46" s="18" t="s">
        <v>101</v>
      </c>
      <c r="G46" s="18" t="s">
        <v>102</v>
      </c>
      <c r="H46" s="9" t="n">
        <v>92936670</v>
      </c>
      <c r="I46" s="9" t="n">
        <v>89541082</v>
      </c>
      <c r="J46" s="9" t="n">
        <v>-3395588</v>
      </c>
      <c r="K46" s="9" t="n">
        <v>3395588</v>
      </c>
      <c r="L46" s="9" t="n">
        <v>962671.129995112</v>
      </c>
      <c r="M46" s="9" t="n">
        <f aca="false">K46+L46</f>
        <v>4358259.12999511</v>
      </c>
      <c r="N46" s="9" t="n">
        <f aca="false">H46/$H$12*$L$10</f>
        <v>548831.53923327</v>
      </c>
      <c r="O46" s="9" t="n">
        <f aca="false">K46+N46</f>
        <v>3944419.53923327</v>
      </c>
    </row>
    <row r="47" customFormat="false" ht="15" hidden="false" customHeight="false" outlineLevel="0" collapsed="false">
      <c r="B47" s="18" t="s">
        <v>9</v>
      </c>
      <c r="C47" s="18" t="n">
        <v>26263</v>
      </c>
      <c r="D47" s="19" t="s">
        <v>9</v>
      </c>
      <c r="E47" s="19" t="s">
        <v>103</v>
      </c>
      <c r="F47" s="18" t="s">
        <v>44</v>
      </c>
      <c r="G47" s="18" t="s">
        <v>104</v>
      </c>
      <c r="H47" s="9" t="n">
        <v>61930592</v>
      </c>
      <c r="I47" s="9" t="n">
        <v>59091344</v>
      </c>
      <c r="J47" s="9" t="n">
        <v>-2839248</v>
      </c>
      <c r="K47" s="9" t="n">
        <v>2839248</v>
      </c>
      <c r="L47" s="9" t="n">
        <v>1018176.27913915</v>
      </c>
      <c r="M47" s="9" t="n">
        <f aca="false">K47+L47</f>
        <v>3857424.27913915</v>
      </c>
      <c r="N47" s="9" t="n">
        <f aca="false">H47/$H$12*$L$10</f>
        <v>365727.135833333</v>
      </c>
      <c r="O47" s="9" t="n">
        <f aca="false">K47+N47</f>
        <v>3204975.13583333</v>
      </c>
    </row>
    <row r="48" customFormat="false" ht="15" hidden="false" customHeight="false" outlineLevel="0" collapsed="false">
      <c r="B48" s="18" t="s">
        <v>9</v>
      </c>
      <c r="C48" s="18" t="n">
        <v>26264</v>
      </c>
      <c r="D48" s="19" t="s">
        <v>9</v>
      </c>
      <c r="E48" s="19" t="s">
        <v>105</v>
      </c>
      <c r="F48" s="18" t="s">
        <v>60</v>
      </c>
      <c r="G48" s="18" t="s">
        <v>106</v>
      </c>
      <c r="H48" s="9" t="n">
        <v>68466006</v>
      </c>
      <c r="I48" s="9" t="n">
        <v>65215240</v>
      </c>
      <c r="J48" s="9" t="n">
        <v>-3250766</v>
      </c>
      <c r="K48" s="9" t="n">
        <v>3250766</v>
      </c>
      <c r="L48" s="9" t="n">
        <v>0</v>
      </c>
      <c r="M48" s="9" t="n">
        <f aca="false">K48+L48</f>
        <v>3250766</v>
      </c>
      <c r="N48" s="9" t="n">
        <f aca="false">H48/$H$12*$L$10</f>
        <v>404321.603712876</v>
      </c>
      <c r="O48" s="9" t="n">
        <f aca="false">K48+N48</f>
        <v>3655087.60371288</v>
      </c>
    </row>
    <row r="49" customFormat="false" ht="15" hidden="false" customHeight="false" outlineLevel="0" collapsed="false">
      <c r="B49" s="18" t="s">
        <v>9</v>
      </c>
      <c r="C49" s="18" t="n">
        <v>26266</v>
      </c>
      <c r="D49" s="19" t="s">
        <v>9</v>
      </c>
      <c r="E49" s="19" t="s">
        <v>107</v>
      </c>
      <c r="F49" s="18" t="s">
        <v>63</v>
      </c>
      <c r="G49" s="18" t="s">
        <v>108</v>
      </c>
      <c r="H49" s="9" t="n">
        <v>58540770</v>
      </c>
      <c r="I49" s="9" t="n">
        <v>55994245</v>
      </c>
      <c r="J49" s="9" t="n">
        <v>-2546525</v>
      </c>
      <c r="K49" s="9" t="n">
        <v>2546525</v>
      </c>
      <c r="L49" s="9" t="n">
        <v>0</v>
      </c>
      <c r="M49" s="9" t="n">
        <f aca="false">K49+L49</f>
        <v>2546525</v>
      </c>
      <c r="N49" s="9" t="n">
        <f aca="false">H49/$H$12*$L$10</f>
        <v>345708.759599422</v>
      </c>
      <c r="O49" s="9" t="n">
        <f aca="false">K49+N49</f>
        <v>2892233.75959942</v>
      </c>
    </row>
    <row r="50" customFormat="false" ht="15" hidden="false" customHeight="false" outlineLevel="0" collapsed="false">
      <c r="B50" s="18" t="s">
        <v>9</v>
      </c>
      <c r="C50" s="18" t="n">
        <v>26267</v>
      </c>
      <c r="D50" s="19" t="s">
        <v>9</v>
      </c>
      <c r="E50" s="19" t="s">
        <v>109</v>
      </c>
      <c r="F50" s="18" t="s">
        <v>55</v>
      </c>
      <c r="G50" s="18" t="s">
        <v>110</v>
      </c>
      <c r="H50" s="9" t="n">
        <v>43555651</v>
      </c>
      <c r="I50" s="9" t="n">
        <v>41477226</v>
      </c>
      <c r="J50" s="9" t="n">
        <v>-2078425</v>
      </c>
      <c r="K50" s="9" t="n">
        <v>2078425</v>
      </c>
      <c r="L50" s="9" t="n">
        <v>0</v>
      </c>
      <c r="M50" s="9" t="n">
        <f aca="false">K50+L50</f>
        <v>2078425</v>
      </c>
      <c r="N50" s="9" t="n">
        <f aca="false">H50/$H$12*$L$10</f>
        <v>257215.101215022</v>
      </c>
      <c r="O50" s="9" t="n">
        <f aca="false">K50+N50</f>
        <v>2335640.10121502</v>
      </c>
    </row>
    <row r="51" customFormat="false" ht="15" hidden="false" customHeight="false" outlineLevel="0" collapsed="false">
      <c r="B51" s="18" t="s">
        <v>9</v>
      </c>
      <c r="C51" s="18" t="n">
        <v>26268</v>
      </c>
      <c r="D51" s="19" t="s">
        <v>9</v>
      </c>
      <c r="E51" s="19" t="s">
        <v>111</v>
      </c>
      <c r="F51" s="18" t="s">
        <v>112</v>
      </c>
      <c r="G51" s="18" t="s">
        <v>113</v>
      </c>
      <c r="H51" s="9" t="n">
        <v>45905181</v>
      </c>
      <c r="I51" s="9" t="n">
        <v>52105360</v>
      </c>
      <c r="J51" s="9" t="n">
        <v>6200179</v>
      </c>
      <c r="K51" s="9" t="n">
        <v>0</v>
      </c>
      <c r="L51" s="9" t="n">
        <v>0</v>
      </c>
      <c r="M51" s="9" t="n">
        <f aca="false">K51+L51</f>
        <v>0</v>
      </c>
      <c r="N51" s="9" t="n">
        <f aca="false">H51/$H$12*$L$10</f>
        <v>271090.099817562</v>
      </c>
      <c r="O51" s="9" t="n">
        <f aca="false">K51+N51</f>
        <v>271090.099817562</v>
      </c>
    </row>
    <row r="52" customFormat="false" ht="15" hidden="false" customHeight="false" outlineLevel="0" collapsed="false">
      <c r="B52" s="18" t="s">
        <v>9</v>
      </c>
      <c r="C52" s="18" t="n">
        <v>26269</v>
      </c>
      <c r="D52" s="19" t="s">
        <v>9</v>
      </c>
      <c r="E52" s="19" t="s">
        <v>114</v>
      </c>
      <c r="F52" s="18" t="s">
        <v>21</v>
      </c>
      <c r="G52" s="18" t="s">
        <v>115</v>
      </c>
      <c r="H52" s="9" t="n">
        <v>62779987</v>
      </c>
      <c r="I52" s="9" t="n">
        <v>60000571</v>
      </c>
      <c r="J52" s="9" t="n">
        <v>-2779416</v>
      </c>
      <c r="K52" s="9" t="n">
        <v>2779416</v>
      </c>
      <c r="L52" s="9" t="n">
        <v>226197.49945508</v>
      </c>
      <c r="M52" s="9" t="n">
        <f aca="false">K52+L52</f>
        <v>3005613.49945508</v>
      </c>
      <c r="N52" s="9" t="n">
        <f aca="false">H52/$H$12*$L$10</f>
        <v>370743.183484567</v>
      </c>
      <c r="O52" s="9" t="n">
        <f aca="false">K52+N52</f>
        <v>3150159.18348457</v>
      </c>
    </row>
    <row r="53" customFormat="false" ht="15" hidden="false" customHeight="false" outlineLevel="0" collapsed="false">
      <c r="B53" s="18" t="s">
        <v>9</v>
      </c>
      <c r="C53" s="18" t="n">
        <v>26270</v>
      </c>
      <c r="D53" s="19" t="s">
        <v>9</v>
      </c>
      <c r="E53" s="19" t="s">
        <v>116</v>
      </c>
      <c r="F53" s="18" t="s">
        <v>117</v>
      </c>
      <c r="G53" s="18" t="s">
        <v>118</v>
      </c>
      <c r="H53" s="9" t="n">
        <v>129508276</v>
      </c>
      <c r="I53" s="9" t="n">
        <v>124019912</v>
      </c>
      <c r="J53" s="9" t="n">
        <v>-5488364</v>
      </c>
      <c r="K53" s="9" t="n">
        <v>5488364</v>
      </c>
      <c r="L53" s="9" t="n">
        <v>0</v>
      </c>
      <c r="M53" s="9" t="n">
        <f aca="false">K53+L53</f>
        <v>5488364</v>
      </c>
      <c r="N53" s="9" t="n">
        <f aca="false">H53/$H$12*$L$10</f>
        <v>764802.810995134</v>
      </c>
      <c r="O53" s="9" t="n">
        <f aca="false">K53+N53</f>
        <v>6253166.81099513</v>
      </c>
    </row>
    <row r="54" customFormat="false" ht="15" hidden="false" customHeight="false" outlineLevel="0" collapsed="false">
      <c r="B54" s="18" t="s">
        <v>9</v>
      </c>
      <c r="C54" s="18" t="n">
        <v>26271</v>
      </c>
      <c r="D54" s="19" t="s">
        <v>9</v>
      </c>
      <c r="E54" s="19" t="s">
        <v>119</v>
      </c>
      <c r="F54" s="18" t="s">
        <v>120</v>
      </c>
      <c r="G54" s="18" t="s">
        <v>121</v>
      </c>
      <c r="H54" s="9" t="n">
        <v>193063632</v>
      </c>
      <c r="I54" s="9" t="n">
        <v>213182043</v>
      </c>
      <c r="J54" s="9" t="n">
        <v>20118411</v>
      </c>
      <c r="K54" s="9" t="n">
        <v>0</v>
      </c>
      <c r="L54" s="9" t="n">
        <v>35170.9227826678</v>
      </c>
      <c r="M54" s="9" t="n">
        <f aca="false">K54+L54</f>
        <v>35170.9227826678</v>
      </c>
      <c r="N54" s="9" t="n">
        <f aca="false">H54/$H$12*$L$10</f>
        <v>1140124.88633954</v>
      </c>
      <c r="O54" s="9" t="n">
        <f aca="false">K54+N54</f>
        <v>1140124.88633954</v>
      </c>
    </row>
    <row r="55" customFormat="false" ht="15" hidden="false" customHeight="false" outlineLevel="0" collapsed="false">
      <c r="B55" s="18" t="s">
        <v>9</v>
      </c>
      <c r="C55" s="18" t="n">
        <v>26272</v>
      </c>
      <c r="D55" s="19" t="s">
        <v>9</v>
      </c>
      <c r="E55" s="19" t="s">
        <v>122</v>
      </c>
      <c r="F55" s="18" t="s">
        <v>123</v>
      </c>
      <c r="G55" s="18" t="s">
        <v>124</v>
      </c>
      <c r="H55" s="9" t="n">
        <v>135187141</v>
      </c>
      <c r="I55" s="9" t="n">
        <v>129528253</v>
      </c>
      <c r="J55" s="9" t="n">
        <v>-5658888</v>
      </c>
      <c r="K55" s="9" t="n">
        <v>5658888</v>
      </c>
      <c r="L55" s="9" t="n">
        <v>2528740.85310029</v>
      </c>
      <c r="M55" s="9" t="n">
        <f aca="false">K55+L55</f>
        <v>8187628.85310029</v>
      </c>
      <c r="N55" s="9" t="n">
        <f aca="false">H55/$H$12*$L$10</f>
        <v>798338.983735646</v>
      </c>
      <c r="O55" s="9" t="n">
        <f aca="false">K55+N55</f>
        <v>6457226.98373565</v>
      </c>
    </row>
    <row r="56" customFormat="false" ht="15" hidden="false" customHeight="false" outlineLevel="0" collapsed="false">
      <c r="B56" s="18" t="s">
        <v>9</v>
      </c>
      <c r="C56" s="18" t="n">
        <v>26273</v>
      </c>
      <c r="D56" s="19" t="s">
        <v>9</v>
      </c>
      <c r="E56" s="19" t="s">
        <v>125</v>
      </c>
      <c r="F56" s="18" t="s">
        <v>63</v>
      </c>
      <c r="G56" s="18" t="s">
        <v>126</v>
      </c>
      <c r="H56" s="9" t="n">
        <v>71094026</v>
      </c>
      <c r="I56" s="9" t="n">
        <v>67859626</v>
      </c>
      <c r="J56" s="9" t="n">
        <v>-3234400</v>
      </c>
      <c r="K56" s="9" t="n">
        <v>3234400</v>
      </c>
      <c r="L56" s="9" t="n">
        <v>0</v>
      </c>
      <c r="M56" s="9" t="n">
        <f aca="false">K56+L56</f>
        <v>3234400</v>
      </c>
      <c r="N56" s="9" t="n">
        <f aca="false">H56/$H$12*$L$10</f>
        <v>419841.207134602</v>
      </c>
      <c r="O56" s="9" t="n">
        <f aca="false">K56+N56</f>
        <v>3654241.2071346</v>
      </c>
    </row>
    <row r="57" customFormat="false" ht="15" hidden="false" customHeight="false" outlineLevel="0" collapsed="false">
      <c r="B57" s="18" t="s">
        <v>9</v>
      </c>
      <c r="C57" s="18" t="n">
        <v>26274</v>
      </c>
      <c r="D57" s="19" t="s">
        <v>9</v>
      </c>
      <c r="E57" s="19" t="s">
        <v>127</v>
      </c>
      <c r="F57" s="18" t="s">
        <v>44</v>
      </c>
      <c r="G57" s="18" t="s">
        <v>128</v>
      </c>
      <c r="H57" s="9" t="n">
        <v>151886121</v>
      </c>
      <c r="I57" s="9" t="n">
        <v>145303585</v>
      </c>
      <c r="J57" s="9" t="n">
        <v>-6582536</v>
      </c>
      <c r="K57" s="9" t="n">
        <v>6582536</v>
      </c>
      <c r="L57" s="9" t="n">
        <v>0</v>
      </c>
      <c r="M57" s="9" t="n">
        <f aca="false">K57+L57</f>
        <v>6582536</v>
      </c>
      <c r="N57" s="9" t="n">
        <f aca="false">H57/$H$12*$L$10</f>
        <v>896953.738245632</v>
      </c>
      <c r="O57" s="9" t="n">
        <f aca="false">K57+N57</f>
        <v>7479489.73824563</v>
      </c>
    </row>
    <row r="58" customFormat="false" ht="15" hidden="false" customHeight="false" outlineLevel="0" collapsed="false">
      <c r="B58" s="18" t="s">
        <v>9</v>
      </c>
      <c r="C58" s="18" t="n">
        <v>26275</v>
      </c>
      <c r="D58" s="19" t="s">
        <v>9</v>
      </c>
      <c r="E58" s="19" t="s">
        <v>129</v>
      </c>
      <c r="F58" s="18" t="s">
        <v>130</v>
      </c>
      <c r="G58" s="18" t="s">
        <v>131</v>
      </c>
      <c r="H58" s="9" t="n">
        <v>59221714</v>
      </c>
      <c r="I58" s="9" t="n">
        <v>103883584</v>
      </c>
      <c r="J58" s="9" t="n">
        <v>44661870</v>
      </c>
      <c r="K58" s="9" t="n">
        <v>0</v>
      </c>
      <c r="L58" s="9" t="n">
        <v>0</v>
      </c>
      <c r="M58" s="9" t="n">
        <f aca="false">K58+L58</f>
        <v>0</v>
      </c>
      <c r="N58" s="9" t="n">
        <f aca="false">H58/$H$12*$L$10</f>
        <v>349730.030682749</v>
      </c>
      <c r="O58" s="9" t="n">
        <f aca="false">K58+N58</f>
        <v>349730.030682749</v>
      </c>
    </row>
    <row r="59" customFormat="false" ht="15" hidden="false" customHeight="false" outlineLevel="0" collapsed="false">
      <c r="B59" s="18" t="s">
        <v>9</v>
      </c>
      <c r="C59" s="18" t="n">
        <v>26276</v>
      </c>
      <c r="D59" s="19" t="s">
        <v>9</v>
      </c>
      <c r="E59" s="19" t="s">
        <v>132</v>
      </c>
      <c r="F59" s="18" t="s">
        <v>133</v>
      </c>
      <c r="G59" s="18" t="s">
        <v>134</v>
      </c>
      <c r="H59" s="9" t="n">
        <v>109862211</v>
      </c>
      <c r="I59" s="9" t="n">
        <v>105175824</v>
      </c>
      <c r="J59" s="9" t="n">
        <v>-4686387</v>
      </c>
      <c r="K59" s="9" t="n">
        <v>4686387</v>
      </c>
      <c r="L59" s="9" t="n">
        <v>295844.723467038</v>
      </c>
      <c r="M59" s="9" t="n">
        <f aca="false">K59+L59</f>
        <v>4982231.72346704</v>
      </c>
      <c r="N59" s="9" t="n">
        <f aca="false">H59/$H$12*$L$10</f>
        <v>648784.235186179</v>
      </c>
      <c r="O59" s="9" t="n">
        <f aca="false">K59+N59</f>
        <v>5335171.23518618</v>
      </c>
    </row>
    <row r="60" customFormat="false" ht="15" hidden="false" customHeight="false" outlineLevel="0" collapsed="false">
      <c r="B60" s="18" t="s">
        <v>9</v>
      </c>
      <c r="C60" s="18" t="n">
        <v>26277</v>
      </c>
      <c r="D60" s="19" t="s">
        <v>9</v>
      </c>
      <c r="E60" s="19" t="s">
        <v>135</v>
      </c>
      <c r="F60" s="18" t="s">
        <v>44</v>
      </c>
      <c r="G60" s="18" t="s">
        <v>136</v>
      </c>
      <c r="H60" s="9" t="n">
        <v>63624095</v>
      </c>
      <c r="I60" s="9" t="n">
        <v>61209756</v>
      </c>
      <c r="J60" s="9" t="n">
        <v>-2414339</v>
      </c>
      <c r="K60" s="9" t="n">
        <v>2414339</v>
      </c>
      <c r="L60" s="9" t="n">
        <v>407835.681323889</v>
      </c>
      <c r="M60" s="9" t="n">
        <f aca="false">K60+L60</f>
        <v>2822174.68132389</v>
      </c>
      <c r="N60" s="9" t="n">
        <f aca="false">H60/$H$12*$L$10</f>
        <v>375728.009096666</v>
      </c>
      <c r="O60" s="9" t="n">
        <f aca="false">K60+N60</f>
        <v>2790067.00909667</v>
      </c>
    </row>
    <row r="61" customFormat="false" ht="15" hidden="false" customHeight="false" outlineLevel="0" collapsed="false">
      <c r="B61" s="18" t="s">
        <v>9</v>
      </c>
      <c r="C61" s="18" t="n">
        <v>26278</v>
      </c>
      <c r="D61" s="19" t="s">
        <v>9</v>
      </c>
      <c r="E61" s="19" t="s">
        <v>137</v>
      </c>
      <c r="F61" s="18" t="s">
        <v>63</v>
      </c>
      <c r="G61" s="18" t="s">
        <v>138</v>
      </c>
      <c r="H61" s="9" t="n">
        <v>90925011</v>
      </c>
      <c r="I61" s="9" t="n">
        <v>86862712</v>
      </c>
      <c r="J61" s="9" t="n">
        <v>-4062299</v>
      </c>
      <c r="K61" s="9" t="n">
        <v>4062299</v>
      </c>
      <c r="L61" s="9" t="n">
        <v>429319.619821813</v>
      </c>
      <c r="M61" s="9" t="n">
        <f aca="false">K61+L61</f>
        <v>4491618.61982181</v>
      </c>
      <c r="N61" s="9" t="n">
        <f aca="false">H61/$H$12*$L$10</f>
        <v>536951.816133847</v>
      </c>
      <c r="O61" s="9" t="n">
        <f aca="false">K61+N61</f>
        <v>4599250.81613385</v>
      </c>
    </row>
    <row r="62" customFormat="false" ht="15" hidden="false" customHeight="false" outlineLevel="0" collapsed="false">
      <c r="B62" s="18" t="s">
        <v>9</v>
      </c>
      <c r="C62" s="18" t="n">
        <v>26279</v>
      </c>
      <c r="D62" s="19" t="s">
        <v>9</v>
      </c>
      <c r="E62" s="19" t="s">
        <v>139</v>
      </c>
      <c r="F62" s="18" t="s">
        <v>140</v>
      </c>
      <c r="G62" s="18" t="s">
        <v>141</v>
      </c>
      <c r="H62" s="9" t="n">
        <v>134524435</v>
      </c>
      <c r="I62" s="9" t="n">
        <v>128276289</v>
      </c>
      <c r="J62" s="9" t="n">
        <v>-6248146</v>
      </c>
      <c r="K62" s="9" t="n">
        <v>6248146</v>
      </c>
      <c r="L62" s="9" t="n">
        <v>0</v>
      </c>
      <c r="M62" s="9" t="n">
        <f aca="false">K62+L62</f>
        <v>6248146</v>
      </c>
      <c r="N62" s="9" t="n">
        <f aca="false">H62/$H$12*$L$10</f>
        <v>794425.415990652</v>
      </c>
      <c r="O62" s="9" t="n">
        <f aca="false">K62+N62</f>
        <v>7042571.41599065</v>
      </c>
    </row>
    <row r="63" customFormat="false" ht="15" hidden="false" customHeight="false" outlineLevel="0" collapsed="false">
      <c r="B63" s="18" t="s">
        <v>9</v>
      </c>
      <c r="C63" s="18" t="n">
        <v>26280</v>
      </c>
      <c r="D63" s="19" t="s">
        <v>9</v>
      </c>
      <c r="E63" s="19" t="s">
        <v>142</v>
      </c>
      <c r="F63" s="18" t="s">
        <v>101</v>
      </c>
      <c r="G63" s="18" t="s">
        <v>143</v>
      </c>
      <c r="H63" s="9" t="n">
        <v>68884439</v>
      </c>
      <c r="I63" s="9" t="n">
        <v>65689015</v>
      </c>
      <c r="J63" s="9" t="n">
        <v>-3195424</v>
      </c>
      <c r="K63" s="9" t="n">
        <v>3195424</v>
      </c>
      <c r="L63" s="9" t="n">
        <v>1956845.7129581</v>
      </c>
      <c r="M63" s="9" t="n">
        <f aca="false">K63+L63</f>
        <v>5152269.7129581</v>
      </c>
      <c r="N63" s="9" t="n">
        <f aca="false">H63/$H$12*$L$10</f>
        <v>406792.632935851</v>
      </c>
      <c r="O63" s="9" t="n">
        <f aca="false">K63+N63</f>
        <v>3602216.63293585</v>
      </c>
    </row>
    <row r="64" customFormat="false" ht="15" hidden="false" customHeight="false" outlineLevel="0" collapsed="false">
      <c r="B64" s="18" t="s">
        <v>9</v>
      </c>
      <c r="C64" s="18" t="n">
        <v>26281</v>
      </c>
      <c r="D64" s="19" t="s">
        <v>9</v>
      </c>
      <c r="E64" s="19" t="s">
        <v>144</v>
      </c>
      <c r="F64" s="18" t="s">
        <v>145</v>
      </c>
      <c r="G64" s="18" t="s">
        <v>146</v>
      </c>
      <c r="H64" s="9" t="n">
        <v>123262692</v>
      </c>
      <c r="I64" s="9" t="n">
        <v>118189192</v>
      </c>
      <c r="J64" s="9" t="n">
        <v>-5073500</v>
      </c>
      <c r="K64" s="9" t="n">
        <v>5073500</v>
      </c>
      <c r="L64" s="9" t="n">
        <v>2411086.2149539</v>
      </c>
      <c r="M64" s="9" t="n">
        <f aca="false">K64+L64</f>
        <v>7484586.2149539</v>
      </c>
      <c r="N64" s="9" t="n">
        <f aca="false">H64/$H$12*$L$10</f>
        <v>727919.915576881</v>
      </c>
      <c r="O64" s="9" t="n">
        <f aca="false">K64+N64</f>
        <v>5801419.91557688</v>
      </c>
    </row>
    <row r="65" customFormat="false" ht="15" hidden="false" customHeight="false" outlineLevel="0" collapsed="false">
      <c r="B65" s="18" t="s">
        <v>9</v>
      </c>
      <c r="C65" s="18" t="n">
        <v>26282</v>
      </c>
      <c r="D65" s="19" t="s">
        <v>9</v>
      </c>
      <c r="E65" s="19" t="s">
        <v>147</v>
      </c>
      <c r="F65" s="18" t="s">
        <v>44</v>
      </c>
      <c r="G65" s="18" t="s">
        <v>148</v>
      </c>
      <c r="H65" s="9" t="n">
        <v>102042278</v>
      </c>
      <c r="I65" s="9" t="n">
        <v>98053113</v>
      </c>
      <c r="J65" s="9" t="n">
        <v>-3989165</v>
      </c>
      <c r="K65" s="9" t="n">
        <v>3989165</v>
      </c>
      <c r="L65" s="9" t="n">
        <v>1122539.83364475</v>
      </c>
      <c r="M65" s="9" t="n">
        <f aca="false">K65+L65</f>
        <v>5111704.83364475</v>
      </c>
      <c r="N65" s="9" t="n">
        <f aca="false">H65/$H$12*$L$10</f>
        <v>602604.122803294</v>
      </c>
      <c r="O65" s="9" t="n">
        <f aca="false">K65+N65</f>
        <v>4591769.12280329</v>
      </c>
    </row>
    <row r="66" customFormat="false" ht="15" hidden="false" customHeight="false" outlineLevel="0" collapsed="false">
      <c r="B66" s="18" t="s">
        <v>9</v>
      </c>
      <c r="C66" s="18" t="n">
        <v>26283</v>
      </c>
      <c r="D66" s="19" t="s">
        <v>9</v>
      </c>
      <c r="E66" s="19" t="s">
        <v>149</v>
      </c>
      <c r="F66" s="18" t="s">
        <v>150</v>
      </c>
      <c r="G66" s="18" t="s">
        <v>151</v>
      </c>
      <c r="H66" s="9" t="n">
        <v>113009641</v>
      </c>
      <c r="I66" s="9" t="n">
        <v>108529622</v>
      </c>
      <c r="J66" s="9" t="n">
        <v>-4480019</v>
      </c>
      <c r="K66" s="9" t="n">
        <v>4480019</v>
      </c>
      <c r="L66" s="9" t="n">
        <v>1316893.69534921</v>
      </c>
      <c r="M66" s="9" t="n">
        <f aca="false">K66+L66</f>
        <v>5796912.69534921</v>
      </c>
      <c r="N66" s="9" t="n">
        <f aca="false">H66/$H$12*$L$10</f>
        <v>667371.181022833</v>
      </c>
      <c r="O66" s="9" t="n">
        <f aca="false">K66+N66</f>
        <v>5147390.18102283</v>
      </c>
    </row>
    <row r="67" customFormat="false" ht="15" hidden="false" customHeight="false" outlineLevel="0" collapsed="false">
      <c r="B67" s="18" t="s">
        <v>9</v>
      </c>
      <c r="C67" s="18" t="n">
        <v>26284</v>
      </c>
      <c r="D67" s="19" t="s">
        <v>9</v>
      </c>
      <c r="E67" s="19" t="s">
        <v>152</v>
      </c>
      <c r="F67" s="18" t="s">
        <v>63</v>
      </c>
      <c r="G67" s="18" t="s">
        <v>153</v>
      </c>
      <c r="H67" s="9" t="n">
        <v>37644976</v>
      </c>
      <c r="I67" s="9" t="n">
        <v>35903365</v>
      </c>
      <c r="J67" s="9" t="n">
        <v>-1741611</v>
      </c>
      <c r="K67" s="9" t="n">
        <v>1741611</v>
      </c>
      <c r="L67" s="9" t="n">
        <v>72370.8211236314</v>
      </c>
      <c r="M67" s="9" t="n">
        <f aca="false">K67+L67</f>
        <v>1813981.82112363</v>
      </c>
      <c r="N67" s="9" t="n">
        <f aca="false">H67/$H$12*$L$10</f>
        <v>222309.989399012</v>
      </c>
      <c r="O67" s="9" t="n">
        <f aca="false">K67+N67</f>
        <v>1963920.98939901</v>
      </c>
    </row>
    <row r="68" customFormat="false" ht="15" hidden="false" customHeight="false" outlineLevel="0" collapsed="false">
      <c r="B68" s="18" t="s">
        <v>9</v>
      </c>
      <c r="C68" s="18" t="n">
        <v>26285</v>
      </c>
      <c r="D68" s="19" t="s">
        <v>9</v>
      </c>
      <c r="E68" s="19" t="s">
        <v>154</v>
      </c>
      <c r="F68" s="18" t="s">
        <v>44</v>
      </c>
      <c r="G68" s="18" t="s">
        <v>155</v>
      </c>
      <c r="H68" s="9" t="n">
        <v>68017995</v>
      </c>
      <c r="I68" s="9" t="n">
        <v>64925230</v>
      </c>
      <c r="J68" s="9" t="n">
        <v>-3092765</v>
      </c>
      <c r="K68" s="9" t="n">
        <v>3092765</v>
      </c>
      <c r="L68" s="9" t="n">
        <v>1726818.7888026</v>
      </c>
      <c r="M68" s="9" t="n">
        <f aca="false">K68+L68</f>
        <v>4819583.7888026</v>
      </c>
      <c r="N68" s="9" t="n">
        <f aca="false">H68/$H$12*$L$10</f>
        <v>401675.903509464</v>
      </c>
      <c r="O68" s="9" t="n">
        <f aca="false">K68+N68</f>
        <v>3494440.90350946</v>
      </c>
    </row>
    <row r="69" customFormat="false" ht="15" hidden="false" customHeight="false" outlineLevel="0" collapsed="false">
      <c r="B69" s="18" t="s">
        <v>9</v>
      </c>
      <c r="C69" s="18" t="n">
        <v>26286</v>
      </c>
      <c r="D69" s="19" t="s">
        <v>9</v>
      </c>
      <c r="E69" s="19" t="s">
        <v>156</v>
      </c>
      <c r="F69" s="18" t="s">
        <v>157</v>
      </c>
      <c r="G69" s="18" t="s">
        <v>158</v>
      </c>
      <c r="H69" s="9" t="n">
        <v>48284236</v>
      </c>
      <c r="I69" s="9" t="n">
        <v>47466504</v>
      </c>
      <c r="J69" s="9" t="n">
        <v>-817732</v>
      </c>
      <c r="K69" s="9" t="n">
        <v>817732</v>
      </c>
      <c r="L69" s="9" t="n">
        <v>390229.844474575</v>
      </c>
      <c r="M69" s="9" t="n">
        <f aca="false">K69+L69</f>
        <v>1207961.84447458</v>
      </c>
      <c r="N69" s="9" t="n">
        <f aca="false">H69/$H$12*$L$10</f>
        <v>285139.456412442</v>
      </c>
      <c r="O69" s="9" t="n">
        <f aca="false">K69+N69</f>
        <v>1102871.45641244</v>
      </c>
    </row>
    <row r="70" customFormat="false" ht="15" hidden="false" customHeight="false" outlineLevel="0" collapsed="false">
      <c r="B70" s="18" t="s">
        <v>9</v>
      </c>
      <c r="C70" s="18" t="n">
        <v>26350</v>
      </c>
      <c r="D70" s="19" t="s">
        <v>9</v>
      </c>
      <c r="E70" s="19" t="s">
        <v>159</v>
      </c>
      <c r="F70" s="18" t="s">
        <v>150</v>
      </c>
      <c r="G70" s="18" t="s">
        <v>160</v>
      </c>
      <c r="H70" s="9" t="n">
        <v>45714494</v>
      </c>
      <c r="I70" s="9" t="n">
        <v>43699434</v>
      </c>
      <c r="J70" s="9" t="n">
        <v>-2015060</v>
      </c>
      <c r="K70" s="9" t="n">
        <v>2015060</v>
      </c>
      <c r="L70" s="9" t="n">
        <v>97941.5677385726</v>
      </c>
      <c r="M70" s="9" t="n">
        <f aca="false">K70+L70</f>
        <v>2113001.56773857</v>
      </c>
      <c r="N70" s="9" t="n">
        <f aca="false">H70/$H$12*$L$10</f>
        <v>269964.009978947</v>
      </c>
      <c r="O70" s="9" t="n">
        <f aca="false">K70+N70</f>
        <v>2285024.00997895</v>
      </c>
    </row>
    <row r="71" customFormat="false" ht="15" hidden="false" customHeight="false" outlineLevel="0" collapsed="false">
      <c r="B71" s="18" t="s">
        <v>9</v>
      </c>
      <c r="C71" s="18" t="n">
        <v>26351</v>
      </c>
      <c r="D71" s="19" t="s">
        <v>9</v>
      </c>
      <c r="E71" s="19" t="s">
        <v>161</v>
      </c>
      <c r="F71" s="18" t="s">
        <v>30</v>
      </c>
      <c r="G71" s="18" t="s">
        <v>162</v>
      </c>
      <c r="H71" s="9" t="n">
        <v>52542628</v>
      </c>
      <c r="I71" s="9" t="n">
        <v>51572822</v>
      </c>
      <c r="J71" s="9" t="n">
        <v>-969806</v>
      </c>
      <c r="K71" s="9" t="n">
        <v>969806</v>
      </c>
      <c r="L71" s="9" t="n">
        <v>0</v>
      </c>
      <c r="M71" s="9" t="n">
        <f aca="false">K71+L71</f>
        <v>969806</v>
      </c>
      <c r="N71" s="9" t="n">
        <f aca="false">H71/$H$12*$L$10</f>
        <v>310287.117029275</v>
      </c>
      <c r="O71" s="9" t="n">
        <f aca="false">K71+N71</f>
        <v>1280093.11702928</v>
      </c>
    </row>
    <row r="72" customFormat="false" ht="15" hidden="false" customHeight="false" outlineLevel="0" collapsed="false">
      <c r="B72" s="18" t="s">
        <v>9</v>
      </c>
      <c r="C72" s="18" t="n">
        <v>26352</v>
      </c>
      <c r="D72" s="19" t="s">
        <v>9</v>
      </c>
      <c r="E72" s="19" t="s">
        <v>163</v>
      </c>
      <c r="F72" s="18" t="s">
        <v>101</v>
      </c>
      <c r="G72" s="18" t="s">
        <v>164</v>
      </c>
      <c r="H72" s="9" t="n">
        <v>60432652</v>
      </c>
      <c r="I72" s="9" t="n">
        <v>80909505</v>
      </c>
      <c r="J72" s="9" t="n">
        <v>20476853</v>
      </c>
      <c r="K72" s="9" t="n">
        <v>0</v>
      </c>
      <c r="L72" s="9" t="n">
        <v>0</v>
      </c>
      <c r="M72" s="9" t="n">
        <f aca="false">K72+L72</f>
        <v>0</v>
      </c>
      <c r="N72" s="9" t="n">
        <f aca="false">H72/$H$12*$L$10</f>
        <v>356881.147313634</v>
      </c>
      <c r="O72" s="9" t="n">
        <f aca="false">K72+N72</f>
        <v>356881.147313634</v>
      </c>
    </row>
    <row r="73" customFormat="false" ht="15" hidden="false" customHeight="false" outlineLevel="0" collapsed="false">
      <c r="B73" s="18" t="s">
        <v>8</v>
      </c>
      <c r="C73" s="18" t="n">
        <v>26402</v>
      </c>
      <c r="D73" s="19" t="s">
        <v>8</v>
      </c>
      <c r="E73" s="19" t="s">
        <v>165</v>
      </c>
      <c r="F73" s="18" t="s">
        <v>27</v>
      </c>
      <c r="G73" s="18" t="s">
        <v>166</v>
      </c>
      <c r="H73" s="9" t="n">
        <v>71949539</v>
      </c>
      <c r="I73" s="9" t="n">
        <v>79863900</v>
      </c>
      <c r="J73" s="9" t="n">
        <v>7914361</v>
      </c>
      <c r="K73" s="9" t="n">
        <v>0</v>
      </c>
      <c r="L73" s="9" t="n">
        <v>424893.384242132</v>
      </c>
      <c r="M73" s="9" t="n">
        <f aca="false">K73+L73</f>
        <v>424893.384242132</v>
      </c>
      <c r="N73" s="9" t="n">
        <f aca="false">H73/$H$12*$L$10</f>
        <v>424893.384242132</v>
      </c>
      <c r="O73" s="9" t="n">
        <f aca="false">K73+N73</f>
        <v>424893.384242132</v>
      </c>
    </row>
    <row r="74" customFormat="false" ht="15" hidden="false" customHeight="false" outlineLevel="0" collapsed="false">
      <c r="B74" s="18" t="s">
        <v>8</v>
      </c>
      <c r="C74" s="18" t="n">
        <v>26403</v>
      </c>
      <c r="D74" s="19" t="s">
        <v>8</v>
      </c>
      <c r="E74" s="19" t="s">
        <v>167</v>
      </c>
      <c r="F74" s="18" t="s">
        <v>117</v>
      </c>
      <c r="G74" s="18" t="s">
        <v>168</v>
      </c>
      <c r="H74" s="9" t="n">
        <v>72881666</v>
      </c>
      <c r="I74" s="9" t="n">
        <v>69322896</v>
      </c>
      <c r="J74" s="9" t="n">
        <v>-3558770</v>
      </c>
      <c r="K74" s="9" t="n">
        <v>3558770</v>
      </c>
      <c r="L74" s="9" t="n">
        <v>430398.000408935</v>
      </c>
      <c r="M74" s="9" t="n">
        <f aca="false">K74+L74</f>
        <v>3989168.00040894</v>
      </c>
      <c r="N74" s="9" t="n">
        <f aca="false">H74/$H$12*$L$10</f>
        <v>430398.000408935</v>
      </c>
      <c r="O74" s="9" t="n">
        <f aca="false">K74+N74</f>
        <v>3989168.00040894</v>
      </c>
    </row>
    <row r="75" customFormat="false" ht="15" hidden="false" customHeight="false" outlineLevel="0" collapsed="false">
      <c r="B75" s="18" t="s">
        <v>8</v>
      </c>
      <c r="C75" s="18" t="n">
        <v>26404</v>
      </c>
      <c r="D75" s="19" t="s">
        <v>8</v>
      </c>
      <c r="E75" s="19" t="s">
        <v>169</v>
      </c>
      <c r="F75" s="18" t="s">
        <v>30</v>
      </c>
      <c r="G75" s="18" t="s">
        <v>170</v>
      </c>
      <c r="H75" s="9" t="n">
        <v>66784716</v>
      </c>
      <c r="I75" s="9" t="n">
        <v>63614788</v>
      </c>
      <c r="J75" s="9" t="n">
        <v>-3169928</v>
      </c>
      <c r="K75" s="9" t="n">
        <v>3169928</v>
      </c>
      <c r="L75" s="9" t="n">
        <v>394392.853537111</v>
      </c>
      <c r="M75" s="9" t="n">
        <f aca="false">K75+L75</f>
        <v>3564320.85353711</v>
      </c>
      <c r="N75" s="9" t="n">
        <f aca="false">H75/$H$12*$L$10</f>
        <v>394392.853537111</v>
      </c>
      <c r="O75" s="9" t="n">
        <f aca="false">K75+N75</f>
        <v>3564320.85353711</v>
      </c>
    </row>
    <row r="76" customFormat="false" ht="15" hidden="false" customHeight="false" outlineLevel="0" collapsed="false">
      <c r="B76" s="18" t="s">
        <v>8</v>
      </c>
      <c r="C76" s="18" t="n">
        <v>26405</v>
      </c>
      <c r="D76" s="19" t="s">
        <v>8</v>
      </c>
      <c r="E76" s="19" t="s">
        <v>171</v>
      </c>
      <c r="F76" s="18" t="s">
        <v>33</v>
      </c>
      <c r="G76" s="18" t="s">
        <v>172</v>
      </c>
      <c r="H76" s="9" t="n">
        <v>131831617</v>
      </c>
      <c r="I76" s="9" t="n">
        <v>125478454</v>
      </c>
      <c r="J76" s="9" t="n">
        <v>-6353163</v>
      </c>
      <c r="K76" s="9" t="n">
        <v>6353163</v>
      </c>
      <c r="L76" s="9" t="n">
        <v>778523.152139203</v>
      </c>
      <c r="M76" s="9" t="n">
        <f aca="false">K76+L76</f>
        <v>7131686.1521392</v>
      </c>
      <c r="N76" s="9" t="n">
        <f aca="false">H76/$H$12*$L$10</f>
        <v>778523.152139203</v>
      </c>
      <c r="O76" s="9" t="n">
        <f aca="false">K76+N76</f>
        <v>7131686.1521392</v>
      </c>
    </row>
    <row r="77" customFormat="false" ht="15" hidden="false" customHeight="false" outlineLevel="0" collapsed="false">
      <c r="B77" s="18" t="s">
        <v>8</v>
      </c>
      <c r="C77" s="18" t="n">
        <v>26406</v>
      </c>
      <c r="D77" s="19" t="s">
        <v>8</v>
      </c>
      <c r="E77" s="19" t="s">
        <v>173</v>
      </c>
      <c r="F77" s="18" t="s">
        <v>36</v>
      </c>
      <c r="G77" s="18" t="s">
        <v>174</v>
      </c>
      <c r="H77" s="9" t="n">
        <v>99986172</v>
      </c>
      <c r="I77" s="9" t="n">
        <v>95213267</v>
      </c>
      <c r="J77" s="9" t="n">
        <v>-4772905</v>
      </c>
      <c r="K77" s="9" t="n">
        <v>4772905</v>
      </c>
      <c r="L77" s="9" t="n">
        <v>590461.920798351</v>
      </c>
      <c r="M77" s="9" t="n">
        <f aca="false">K77+L77</f>
        <v>5363366.92079835</v>
      </c>
      <c r="N77" s="9" t="n">
        <f aca="false">H77/$H$12*$L$10</f>
        <v>590461.920798351</v>
      </c>
      <c r="O77" s="9" t="n">
        <f aca="false">K77+N77</f>
        <v>5363366.92079835</v>
      </c>
    </row>
    <row r="78" customFormat="false" ht="15" hidden="false" customHeight="false" outlineLevel="0" collapsed="false">
      <c r="B78" s="18" t="s">
        <v>8</v>
      </c>
      <c r="C78" s="18" t="n">
        <v>26407</v>
      </c>
      <c r="D78" s="19" t="s">
        <v>8</v>
      </c>
      <c r="E78" s="19" t="s">
        <v>175</v>
      </c>
      <c r="F78" s="18" t="s">
        <v>39</v>
      </c>
      <c r="G78" s="18" t="s">
        <v>176</v>
      </c>
      <c r="H78" s="9" t="n">
        <v>66639459</v>
      </c>
      <c r="I78" s="9" t="n">
        <v>63487484</v>
      </c>
      <c r="J78" s="9" t="n">
        <v>-3151975</v>
      </c>
      <c r="K78" s="9" t="n">
        <v>3151975</v>
      </c>
      <c r="L78" s="9" t="n">
        <v>393535.047647418</v>
      </c>
      <c r="M78" s="9" t="n">
        <f aca="false">K78+L78</f>
        <v>3545510.04764742</v>
      </c>
      <c r="N78" s="9" t="n">
        <f aca="false">H78/$H$12*$L$10</f>
        <v>393535.047647418</v>
      </c>
      <c r="O78" s="9" t="n">
        <f aca="false">K78+N78</f>
        <v>3545510.04764742</v>
      </c>
    </row>
    <row r="79" customFormat="false" ht="15" hidden="false" customHeight="false" outlineLevel="0" collapsed="false">
      <c r="B79" s="18" t="s">
        <v>8</v>
      </c>
      <c r="C79" s="18" t="n">
        <v>26408</v>
      </c>
      <c r="D79" s="19" t="s">
        <v>8</v>
      </c>
      <c r="E79" s="19" t="s">
        <v>177</v>
      </c>
      <c r="F79" s="18" t="s">
        <v>123</v>
      </c>
      <c r="G79" s="18" t="s">
        <v>178</v>
      </c>
      <c r="H79" s="9" t="n">
        <v>133634972</v>
      </c>
      <c r="I79" s="9" t="n">
        <v>135259043</v>
      </c>
      <c r="J79" s="9" t="n">
        <v>1624071</v>
      </c>
      <c r="K79" s="9" t="n">
        <v>0</v>
      </c>
      <c r="L79" s="9" t="n">
        <v>789172.749337317</v>
      </c>
      <c r="M79" s="9" t="n">
        <f aca="false">K79+L79</f>
        <v>789172.749337317</v>
      </c>
      <c r="N79" s="9" t="n">
        <f aca="false">H79/$H$12*$L$10</f>
        <v>789172.749337317</v>
      </c>
      <c r="O79" s="9" t="n">
        <f aca="false">K79+N79</f>
        <v>789172.749337317</v>
      </c>
    </row>
    <row r="80" customFormat="false" ht="15" hidden="false" customHeight="false" outlineLevel="0" collapsed="false">
      <c r="B80" s="18" t="s">
        <v>8</v>
      </c>
      <c r="C80" s="18" t="n">
        <v>26409</v>
      </c>
      <c r="D80" s="19" t="s">
        <v>8</v>
      </c>
      <c r="E80" s="19" t="s">
        <v>179</v>
      </c>
      <c r="F80" s="18" t="s">
        <v>44</v>
      </c>
      <c r="G80" s="18" t="s">
        <v>180</v>
      </c>
      <c r="H80" s="9" t="n">
        <v>67499483</v>
      </c>
      <c r="I80" s="9" t="n">
        <v>64337670</v>
      </c>
      <c r="J80" s="9" t="n">
        <v>-3161813</v>
      </c>
      <c r="K80" s="9" t="n">
        <v>3161813</v>
      </c>
      <c r="L80" s="9" t="n">
        <v>398613.864175895</v>
      </c>
      <c r="M80" s="9" t="n">
        <f aca="false">K80+L80</f>
        <v>3560426.86417589</v>
      </c>
      <c r="N80" s="9" t="n">
        <f aca="false">H80/$H$12*$L$10</f>
        <v>398613.864175895</v>
      </c>
      <c r="O80" s="9" t="n">
        <f aca="false">K80+N80</f>
        <v>3560426.86417589</v>
      </c>
    </row>
    <row r="81" customFormat="false" ht="15" hidden="false" customHeight="false" outlineLevel="0" collapsed="false">
      <c r="B81" s="18" t="s">
        <v>8</v>
      </c>
      <c r="C81" s="18" t="n">
        <v>26410</v>
      </c>
      <c r="D81" s="19" t="s">
        <v>8</v>
      </c>
      <c r="E81" s="19" t="s">
        <v>181</v>
      </c>
      <c r="F81" s="18" t="s">
        <v>44</v>
      </c>
      <c r="G81" s="18" t="s">
        <v>182</v>
      </c>
      <c r="H81" s="9" t="n">
        <v>57246014</v>
      </c>
      <c r="I81" s="9" t="n">
        <v>54486447</v>
      </c>
      <c r="J81" s="9" t="n">
        <v>-2759567</v>
      </c>
      <c r="K81" s="9" t="n">
        <v>2759567</v>
      </c>
      <c r="L81" s="9" t="n">
        <v>338062.661149677</v>
      </c>
      <c r="M81" s="9" t="n">
        <f aca="false">K81+L81</f>
        <v>3097629.66114968</v>
      </c>
      <c r="N81" s="9" t="n">
        <f aca="false">H81/$H$12*$L$10</f>
        <v>338062.661149677</v>
      </c>
      <c r="O81" s="9" t="n">
        <f aca="false">K81+N81</f>
        <v>3097629.66114968</v>
      </c>
    </row>
    <row r="82" customFormat="false" ht="15" hidden="false" customHeight="false" outlineLevel="0" collapsed="false">
      <c r="B82" s="18" t="s">
        <v>8</v>
      </c>
      <c r="C82" s="18" t="n">
        <v>26411</v>
      </c>
      <c r="D82" s="19" t="s">
        <v>8</v>
      </c>
      <c r="E82" s="19" t="s">
        <v>183</v>
      </c>
      <c r="F82" s="18" t="s">
        <v>44</v>
      </c>
      <c r="G82" s="18" t="s">
        <v>184</v>
      </c>
      <c r="H82" s="9" t="n">
        <v>48652445</v>
      </c>
      <c r="I82" s="9" t="n">
        <v>46345138</v>
      </c>
      <c r="J82" s="9" t="n">
        <v>-2307307</v>
      </c>
      <c r="K82" s="9" t="n">
        <v>2307307</v>
      </c>
      <c r="L82" s="9" t="n">
        <v>287313.891027213</v>
      </c>
      <c r="M82" s="9" t="n">
        <f aca="false">K82+L82</f>
        <v>2594620.89102721</v>
      </c>
      <c r="N82" s="9" t="n">
        <f aca="false">H82/$H$12*$L$10</f>
        <v>287313.891027213</v>
      </c>
      <c r="O82" s="9" t="n">
        <f aca="false">K82+N82</f>
        <v>2594620.89102721</v>
      </c>
    </row>
    <row r="83" customFormat="false" ht="15" hidden="false" customHeight="false" outlineLevel="0" collapsed="false">
      <c r="B83" s="18" t="s">
        <v>8</v>
      </c>
      <c r="C83" s="18" t="n">
        <v>26412</v>
      </c>
      <c r="D83" s="19" t="s">
        <v>8</v>
      </c>
      <c r="E83" s="19" t="s">
        <v>185</v>
      </c>
      <c r="F83" s="18" t="s">
        <v>44</v>
      </c>
      <c r="G83" s="18" t="s">
        <v>186</v>
      </c>
      <c r="H83" s="9" t="n">
        <v>73550239</v>
      </c>
      <c r="I83" s="9" t="n">
        <v>70062501</v>
      </c>
      <c r="J83" s="9" t="n">
        <v>-3487738</v>
      </c>
      <c r="K83" s="9" t="n">
        <v>3487738</v>
      </c>
      <c r="L83" s="9" t="n">
        <v>434346.215345836</v>
      </c>
      <c r="M83" s="9" t="n">
        <f aca="false">K83+L83</f>
        <v>3922084.21534584</v>
      </c>
      <c r="N83" s="9" t="n">
        <f aca="false">H83/$H$12*$L$10</f>
        <v>434346.215345836</v>
      </c>
      <c r="O83" s="9" t="n">
        <f aca="false">K83+N83</f>
        <v>3922084.21534584</v>
      </c>
    </row>
    <row r="84" customFormat="false" ht="15" hidden="false" customHeight="false" outlineLevel="0" collapsed="false">
      <c r="B84" s="18" t="s">
        <v>8</v>
      </c>
      <c r="C84" s="18" t="n">
        <v>26413</v>
      </c>
      <c r="D84" s="19" t="s">
        <v>8</v>
      </c>
      <c r="E84" s="19" t="s">
        <v>187</v>
      </c>
      <c r="F84" s="18" t="s">
        <v>44</v>
      </c>
      <c r="G84" s="18" t="s">
        <v>188</v>
      </c>
      <c r="H84" s="9" t="n">
        <v>39960087</v>
      </c>
      <c r="I84" s="9" t="n">
        <v>38076956</v>
      </c>
      <c r="J84" s="9" t="n">
        <v>-1883131</v>
      </c>
      <c r="K84" s="9" t="n">
        <v>1883131</v>
      </c>
      <c r="L84" s="9" t="n">
        <v>235981.728806351</v>
      </c>
      <c r="M84" s="9" t="n">
        <f aca="false">K84+L84</f>
        <v>2119112.72880635</v>
      </c>
      <c r="N84" s="9" t="n">
        <f aca="false">H84/$H$12*$L$10</f>
        <v>235981.728806351</v>
      </c>
      <c r="O84" s="9" t="n">
        <f aca="false">K84+N84</f>
        <v>2119112.72880635</v>
      </c>
    </row>
    <row r="85" customFormat="false" ht="15" hidden="false" customHeight="false" outlineLevel="0" collapsed="false">
      <c r="B85" s="18" t="s">
        <v>8</v>
      </c>
      <c r="C85" s="18" t="n">
        <v>26414</v>
      </c>
      <c r="D85" s="19" t="s">
        <v>8</v>
      </c>
      <c r="E85" s="19" t="s">
        <v>189</v>
      </c>
      <c r="F85" s="18" t="s">
        <v>133</v>
      </c>
      <c r="G85" s="18" t="s">
        <v>190</v>
      </c>
      <c r="H85" s="9" t="n">
        <v>89340641</v>
      </c>
      <c r="I85" s="9" t="n">
        <v>97859629</v>
      </c>
      <c r="J85" s="9" t="n">
        <v>8518988</v>
      </c>
      <c r="K85" s="9" t="n">
        <v>0</v>
      </c>
      <c r="L85" s="9" t="n">
        <v>527595.420796947</v>
      </c>
      <c r="M85" s="9" t="n">
        <f aca="false">K85+L85</f>
        <v>527595.420796947</v>
      </c>
      <c r="N85" s="9" t="n">
        <f aca="false">H85/$H$12*$L$10</f>
        <v>527595.420796947</v>
      </c>
      <c r="O85" s="9" t="n">
        <f aca="false">K85+N85</f>
        <v>527595.420796947</v>
      </c>
    </row>
    <row r="86" customFormat="false" ht="15" hidden="false" customHeight="false" outlineLevel="0" collapsed="false">
      <c r="B86" s="18" t="s">
        <v>8</v>
      </c>
      <c r="C86" s="18" t="n">
        <v>26415</v>
      </c>
      <c r="D86" s="19" t="s">
        <v>8</v>
      </c>
      <c r="E86" s="19" t="s">
        <v>191</v>
      </c>
      <c r="F86" s="18" t="s">
        <v>150</v>
      </c>
      <c r="G86" s="18" t="s">
        <v>192</v>
      </c>
      <c r="H86" s="9" t="n">
        <v>44175327</v>
      </c>
      <c r="I86" s="9" t="n">
        <v>42060340</v>
      </c>
      <c r="J86" s="9" t="n">
        <v>-2114987</v>
      </c>
      <c r="K86" s="9" t="n">
        <v>2114987</v>
      </c>
      <c r="L86" s="9" t="n">
        <v>260874.558057041</v>
      </c>
      <c r="M86" s="9" t="n">
        <f aca="false">K86+L86</f>
        <v>2375861.55805704</v>
      </c>
      <c r="N86" s="9" t="n">
        <f aca="false">H86/$H$12*$L$10</f>
        <v>260874.558057041</v>
      </c>
      <c r="O86" s="9" t="n">
        <f aca="false">K86+N86</f>
        <v>2375861.55805704</v>
      </c>
    </row>
    <row r="87" customFormat="false" ht="15" hidden="false" customHeight="false" outlineLevel="0" collapsed="false">
      <c r="B87" s="18" t="s">
        <v>8</v>
      </c>
      <c r="C87" s="18" t="n">
        <v>26416</v>
      </c>
      <c r="D87" s="19" t="s">
        <v>8</v>
      </c>
      <c r="E87" s="19" t="s">
        <v>193</v>
      </c>
      <c r="F87" s="18" t="s">
        <v>49</v>
      </c>
      <c r="G87" s="18" t="s">
        <v>194</v>
      </c>
      <c r="H87" s="9" t="n">
        <v>77720223</v>
      </c>
      <c r="I87" s="9" t="n">
        <v>73966141</v>
      </c>
      <c r="J87" s="9" t="n">
        <v>-3754082</v>
      </c>
      <c r="K87" s="9" t="n">
        <v>3754082</v>
      </c>
      <c r="L87" s="9" t="n">
        <v>458971.788193433</v>
      </c>
      <c r="M87" s="9" t="n">
        <f aca="false">K87+L87</f>
        <v>4213053.78819343</v>
      </c>
      <c r="N87" s="9" t="n">
        <f aca="false">H87/$H$12*$L$10</f>
        <v>458971.788193433</v>
      </c>
      <c r="O87" s="9" t="n">
        <f aca="false">K87+N87</f>
        <v>4213053.78819343</v>
      </c>
    </row>
    <row r="88" customFormat="false" ht="15" hidden="false" customHeight="false" outlineLevel="0" collapsed="false">
      <c r="B88" s="18" t="s">
        <v>8</v>
      </c>
      <c r="C88" s="18" t="n">
        <v>26417</v>
      </c>
      <c r="D88" s="19" t="s">
        <v>8</v>
      </c>
      <c r="E88" s="19" t="s">
        <v>195</v>
      </c>
      <c r="F88" s="18" t="s">
        <v>52</v>
      </c>
      <c r="G88" s="18" t="s">
        <v>196</v>
      </c>
      <c r="H88" s="9" t="n">
        <v>93059614</v>
      </c>
      <c r="I88" s="9" t="n">
        <v>109130423</v>
      </c>
      <c r="J88" s="9" t="n">
        <v>16070809</v>
      </c>
      <c r="K88" s="9" t="n">
        <v>0</v>
      </c>
      <c r="L88" s="9" t="n">
        <v>549557.577133697</v>
      </c>
      <c r="M88" s="9" t="n">
        <f aca="false">K88+L88</f>
        <v>549557.577133697</v>
      </c>
      <c r="N88" s="9" t="n">
        <f aca="false">H88/$H$12*$L$10</f>
        <v>549557.577133697</v>
      </c>
      <c r="O88" s="9" t="n">
        <f aca="false">K88+N88</f>
        <v>549557.577133697</v>
      </c>
    </row>
    <row r="89" customFormat="false" ht="15" hidden="false" customHeight="false" outlineLevel="0" collapsed="false">
      <c r="B89" s="18" t="s">
        <v>8</v>
      </c>
      <c r="C89" s="18" t="n">
        <v>26418</v>
      </c>
      <c r="D89" s="19" t="s">
        <v>8</v>
      </c>
      <c r="E89" s="19" t="s">
        <v>197</v>
      </c>
      <c r="F89" s="18" t="s">
        <v>24</v>
      </c>
      <c r="G89" s="18" t="s">
        <v>198</v>
      </c>
      <c r="H89" s="9" t="n">
        <v>81820856</v>
      </c>
      <c r="I89" s="9" t="n">
        <v>77889296</v>
      </c>
      <c r="J89" s="9" t="n">
        <v>-3931560</v>
      </c>
      <c r="K89" s="9" t="n">
        <v>3931560</v>
      </c>
      <c r="L89" s="9" t="n">
        <v>483187.813162057</v>
      </c>
      <c r="M89" s="9" t="n">
        <f aca="false">K89+L89</f>
        <v>4414747.81316206</v>
      </c>
      <c r="N89" s="9" t="n">
        <f aca="false">H89/$H$12*$L$10</f>
        <v>483187.813162057</v>
      </c>
      <c r="O89" s="9" t="n">
        <f aca="false">K89+N89</f>
        <v>4414747.81316206</v>
      </c>
    </row>
    <row r="90" customFormat="false" ht="15" hidden="false" customHeight="false" outlineLevel="0" collapsed="false">
      <c r="B90" s="18" t="s">
        <v>8</v>
      </c>
      <c r="C90" s="18" t="n">
        <v>26419</v>
      </c>
      <c r="D90" s="19" t="s">
        <v>8</v>
      </c>
      <c r="E90" s="19" t="s">
        <v>199</v>
      </c>
      <c r="F90" s="18" t="s">
        <v>63</v>
      </c>
      <c r="G90" s="18" t="s">
        <v>200</v>
      </c>
      <c r="H90" s="9" t="n">
        <v>79496035</v>
      </c>
      <c r="I90" s="9" t="n">
        <v>75629843</v>
      </c>
      <c r="J90" s="9" t="n">
        <v>-3866192</v>
      </c>
      <c r="K90" s="9" t="n">
        <v>3866192</v>
      </c>
      <c r="L90" s="9" t="n">
        <v>469458.731972987</v>
      </c>
      <c r="M90" s="9" t="n">
        <f aca="false">K90+L90</f>
        <v>4335650.73197299</v>
      </c>
      <c r="N90" s="9" t="n">
        <f aca="false">H90/$H$12*$L$10</f>
        <v>469458.731972987</v>
      </c>
      <c r="O90" s="9" t="n">
        <f aca="false">K90+N90</f>
        <v>4335650.73197299</v>
      </c>
    </row>
    <row r="91" customFormat="false" ht="15" hidden="false" customHeight="false" outlineLevel="0" collapsed="false">
      <c r="B91" s="18" t="s">
        <v>8</v>
      </c>
      <c r="C91" s="18" t="n">
        <v>26420</v>
      </c>
      <c r="D91" s="19" t="s">
        <v>8</v>
      </c>
      <c r="E91" s="19" t="s">
        <v>201</v>
      </c>
      <c r="F91" s="18" t="s">
        <v>63</v>
      </c>
      <c r="G91" s="18" t="s">
        <v>202</v>
      </c>
      <c r="H91" s="9" t="n">
        <v>55079969</v>
      </c>
      <c r="I91" s="9" t="n">
        <v>52487073</v>
      </c>
      <c r="J91" s="9" t="n">
        <v>-2592896</v>
      </c>
      <c r="K91" s="9" t="n">
        <v>2592896</v>
      </c>
      <c r="L91" s="9" t="n">
        <v>325271.221437037</v>
      </c>
      <c r="M91" s="9" t="n">
        <f aca="false">K91+L91</f>
        <v>2918167.22143704</v>
      </c>
      <c r="N91" s="9" t="n">
        <f aca="false">H91/$H$12*$L$10</f>
        <v>325271.221437037</v>
      </c>
      <c r="O91" s="9" t="n">
        <f aca="false">K91+N91</f>
        <v>2918167.22143704</v>
      </c>
    </row>
    <row r="92" customFormat="false" ht="15" hidden="false" customHeight="false" outlineLevel="0" collapsed="false">
      <c r="B92" s="18" t="s">
        <v>8</v>
      </c>
      <c r="C92" s="18" t="n">
        <v>26421</v>
      </c>
      <c r="D92" s="19" t="s">
        <v>8</v>
      </c>
      <c r="E92" s="19" t="s">
        <v>203</v>
      </c>
      <c r="F92" s="18" t="s">
        <v>112</v>
      </c>
      <c r="G92" s="18" t="s">
        <v>204</v>
      </c>
      <c r="H92" s="9" t="n">
        <v>50332286</v>
      </c>
      <c r="I92" s="9" t="n">
        <v>56135805</v>
      </c>
      <c r="J92" s="9" t="n">
        <v>5803519</v>
      </c>
      <c r="K92" s="9" t="n">
        <v>0</v>
      </c>
      <c r="L92" s="9" t="n">
        <v>297234.084226486</v>
      </c>
      <c r="M92" s="9" t="n">
        <f aca="false">K92+L92</f>
        <v>297234.084226486</v>
      </c>
      <c r="N92" s="9" t="n">
        <f aca="false">H92/$H$12*$L$10</f>
        <v>297234.084226486</v>
      </c>
      <c r="O92" s="9" t="n">
        <f aca="false">K92+N92</f>
        <v>297234.084226486</v>
      </c>
    </row>
    <row r="93" customFormat="false" ht="15" hidden="false" customHeight="false" outlineLevel="0" collapsed="false">
      <c r="B93" s="18" t="s">
        <v>8</v>
      </c>
      <c r="C93" s="18" t="n">
        <v>26422</v>
      </c>
      <c r="D93" s="19" t="s">
        <v>8</v>
      </c>
      <c r="E93" s="19" t="s">
        <v>205</v>
      </c>
      <c r="F93" s="18" t="s">
        <v>68</v>
      </c>
      <c r="G93" s="18" t="s">
        <v>206</v>
      </c>
      <c r="H93" s="9" t="n">
        <v>71393026</v>
      </c>
      <c r="I93" s="9" t="n">
        <v>68004294</v>
      </c>
      <c r="J93" s="9" t="n">
        <v>-3388732</v>
      </c>
      <c r="K93" s="9" t="n">
        <v>3388732</v>
      </c>
      <c r="L93" s="9" t="n">
        <v>421606.932442284</v>
      </c>
      <c r="M93" s="9" t="n">
        <f aca="false">K93+L93</f>
        <v>3810338.93244228</v>
      </c>
      <c r="N93" s="9" t="n">
        <f aca="false">H93/$H$12*$L$10</f>
        <v>421606.932442284</v>
      </c>
      <c r="O93" s="9" t="n">
        <f aca="false">K93+N93</f>
        <v>3810338.93244228</v>
      </c>
    </row>
    <row r="94" customFormat="false" ht="15" hidden="false" customHeight="false" outlineLevel="0" collapsed="false">
      <c r="B94" s="18" t="s">
        <v>8</v>
      </c>
      <c r="C94" s="18" t="n">
        <v>26423</v>
      </c>
      <c r="D94" s="19" t="s">
        <v>8</v>
      </c>
      <c r="E94" s="19" t="s">
        <v>207</v>
      </c>
      <c r="F94" s="18" t="s">
        <v>145</v>
      </c>
      <c r="G94" s="18" t="s">
        <v>208</v>
      </c>
      <c r="H94" s="9" t="n">
        <v>38794339</v>
      </c>
      <c r="I94" s="9" t="n">
        <v>36964478</v>
      </c>
      <c r="J94" s="9" t="n">
        <v>-1829861</v>
      </c>
      <c r="K94" s="9" t="n">
        <v>1829861</v>
      </c>
      <c r="L94" s="9" t="n">
        <v>229097.478819795</v>
      </c>
      <c r="M94" s="9" t="n">
        <f aca="false">K94+L94</f>
        <v>2058958.4788198</v>
      </c>
      <c r="N94" s="9" t="n">
        <f aca="false">H94/$H$12*$L$10</f>
        <v>229097.478819795</v>
      </c>
      <c r="O94" s="9" t="n">
        <f aca="false">K94+N94</f>
        <v>2058958.4788198</v>
      </c>
    </row>
    <row r="95" customFormat="false" ht="15" hidden="false" customHeight="false" outlineLevel="0" collapsed="false">
      <c r="B95" s="18" t="s">
        <v>8</v>
      </c>
      <c r="C95" s="18" t="n">
        <v>26424</v>
      </c>
      <c r="D95" s="19" t="s">
        <v>8</v>
      </c>
      <c r="E95" s="19" t="s">
        <v>209</v>
      </c>
      <c r="F95" s="18" t="s">
        <v>80</v>
      </c>
      <c r="G95" s="18" t="s">
        <v>210</v>
      </c>
      <c r="H95" s="9" t="n">
        <v>48792281</v>
      </c>
      <c r="I95" s="9" t="n">
        <v>46443784</v>
      </c>
      <c r="J95" s="9" t="n">
        <v>-2348497</v>
      </c>
      <c r="K95" s="9" t="n">
        <v>2348497</v>
      </c>
      <c r="L95" s="9" t="n">
        <v>288139.68354937</v>
      </c>
      <c r="M95" s="9" t="n">
        <f aca="false">K95+L95</f>
        <v>2636636.68354937</v>
      </c>
      <c r="N95" s="9" t="n">
        <f aca="false">H95/$H$12*$L$10</f>
        <v>288139.68354937</v>
      </c>
      <c r="O95" s="9" t="n">
        <f aca="false">K95+N95</f>
        <v>2636636.68354937</v>
      </c>
    </row>
    <row r="96" customFormat="false" ht="15" hidden="false" customHeight="false" outlineLevel="0" collapsed="false">
      <c r="B96" s="18" t="s">
        <v>8</v>
      </c>
      <c r="C96" s="18" t="n">
        <v>26425</v>
      </c>
      <c r="D96" s="19" t="s">
        <v>8</v>
      </c>
      <c r="E96" s="19" t="s">
        <v>211</v>
      </c>
      <c r="F96" s="18" t="s">
        <v>130</v>
      </c>
      <c r="G96" s="18" t="s">
        <v>212</v>
      </c>
      <c r="H96" s="9" t="n">
        <v>25076868</v>
      </c>
      <c r="I96" s="9" t="n">
        <v>23894171</v>
      </c>
      <c r="J96" s="9" t="n">
        <v>-1182697</v>
      </c>
      <c r="K96" s="9" t="n">
        <v>1182697</v>
      </c>
      <c r="L96" s="9" t="n">
        <v>148089.834331158</v>
      </c>
      <c r="M96" s="9" t="n">
        <f aca="false">K96+L96</f>
        <v>1330786.83433116</v>
      </c>
      <c r="N96" s="9" t="n">
        <f aca="false">H96/$H$12*$L$10</f>
        <v>148089.834331158</v>
      </c>
      <c r="O96" s="9" t="n">
        <f aca="false">K96+N96</f>
        <v>1330786.83433116</v>
      </c>
    </row>
    <row r="97" customFormat="false" ht="15" hidden="false" customHeight="false" outlineLevel="0" collapsed="false">
      <c r="B97" s="18" t="s">
        <v>8</v>
      </c>
      <c r="C97" s="18" t="n">
        <v>26426</v>
      </c>
      <c r="D97" s="19" t="s">
        <v>8</v>
      </c>
      <c r="E97" s="19" t="s">
        <v>213</v>
      </c>
      <c r="F97" s="18" t="s">
        <v>157</v>
      </c>
      <c r="G97" s="18" t="s">
        <v>214</v>
      </c>
      <c r="H97" s="9" t="n">
        <v>23627697</v>
      </c>
      <c r="I97" s="9" t="n">
        <v>23208117</v>
      </c>
      <c r="J97" s="9" t="n">
        <v>-419580</v>
      </c>
      <c r="K97" s="9" t="n">
        <v>419580</v>
      </c>
      <c r="L97" s="9" t="n">
        <v>139531.848010557</v>
      </c>
      <c r="M97" s="9" t="n">
        <f aca="false">K97+L97</f>
        <v>559111.848010557</v>
      </c>
      <c r="N97" s="9" t="n">
        <f aca="false">H97/$H$12*$L$10</f>
        <v>139531.848010557</v>
      </c>
      <c r="O97" s="9" t="n">
        <f aca="false">K97+N97</f>
        <v>559111.848010557</v>
      </c>
    </row>
    <row r="98" customFormat="false" ht="15" hidden="false" customHeight="false" outlineLevel="0" collapsed="false">
      <c r="B98" s="18" t="s">
        <v>8</v>
      </c>
      <c r="C98" s="18" t="n">
        <v>26427</v>
      </c>
      <c r="D98" s="19" t="s">
        <v>8</v>
      </c>
      <c r="E98" s="19" t="s">
        <v>215</v>
      </c>
      <c r="F98" s="18" t="s">
        <v>30</v>
      </c>
      <c r="G98" s="18" t="s">
        <v>216</v>
      </c>
      <c r="H98" s="9" t="n">
        <v>95329056</v>
      </c>
      <c r="I98" s="9" t="n">
        <v>93674100</v>
      </c>
      <c r="J98" s="9" t="n">
        <v>-1654956</v>
      </c>
      <c r="K98" s="9" t="n">
        <v>1654956</v>
      </c>
      <c r="L98" s="9" t="n">
        <v>562959.621192954</v>
      </c>
      <c r="M98" s="9" t="n">
        <f aca="false">K98+L98</f>
        <v>2217915.62119295</v>
      </c>
      <c r="N98" s="9" t="n">
        <f aca="false">H98/$H$12*$L$10</f>
        <v>562959.621192954</v>
      </c>
      <c r="O98" s="9" t="n">
        <f aca="false">K98+N98</f>
        <v>2217915.62119295</v>
      </c>
    </row>
    <row r="99" customFormat="false" ht="15" hidden="false" customHeight="false" outlineLevel="0" collapsed="false">
      <c r="B99" s="18" t="s">
        <v>8</v>
      </c>
      <c r="C99" s="18" t="n">
        <v>26428</v>
      </c>
      <c r="D99" s="19" t="s">
        <v>8</v>
      </c>
      <c r="E99" s="19" t="s">
        <v>217</v>
      </c>
      <c r="F99" s="18" t="s">
        <v>120</v>
      </c>
      <c r="G99" s="18" t="s">
        <v>218</v>
      </c>
      <c r="H99" s="9" t="n">
        <v>45182359</v>
      </c>
      <c r="I99" s="9" t="n">
        <v>48786950</v>
      </c>
      <c r="J99" s="9" t="n">
        <v>3604591</v>
      </c>
      <c r="K99" s="9" t="n">
        <v>0</v>
      </c>
      <c r="L99" s="9" t="n">
        <v>266821.520893316</v>
      </c>
      <c r="M99" s="9" t="n">
        <f aca="false">K99+L99</f>
        <v>266821.520893316</v>
      </c>
      <c r="N99" s="9" t="n">
        <f aca="false">H99/$H$12*$L$10</f>
        <v>266821.520893316</v>
      </c>
      <c r="O99" s="9" t="n">
        <f aca="false">K99+N99</f>
        <v>266821.520893316</v>
      </c>
    </row>
    <row r="100" customFormat="false" ht="15" hidden="false" customHeight="false" outlineLevel="0" collapsed="false">
      <c r="B100" s="18" t="s">
        <v>8</v>
      </c>
      <c r="C100" s="18" t="n">
        <v>26429</v>
      </c>
      <c r="D100" s="19" t="s">
        <v>8</v>
      </c>
      <c r="E100" s="19" t="s">
        <v>219</v>
      </c>
      <c r="F100" s="18" t="s">
        <v>39</v>
      </c>
      <c r="G100" s="18" t="s">
        <v>220</v>
      </c>
      <c r="H100" s="9" t="n">
        <v>57658895</v>
      </c>
      <c r="I100" s="9" t="n">
        <v>54917517</v>
      </c>
      <c r="J100" s="9" t="n">
        <v>-2741378</v>
      </c>
      <c r="K100" s="9" t="n">
        <v>2741378</v>
      </c>
      <c r="L100" s="9" t="n">
        <v>340500.903393026</v>
      </c>
      <c r="M100" s="9" t="n">
        <f aca="false">K100+L100</f>
        <v>3081878.90339303</v>
      </c>
      <c r="N100" s="9" t="n">
        <f aca="false">H100/$H$12*$L$10</f>
        <v>340500.903393026</v>
      </c>
      <c r="O100" s="9" t="n">
        <f aca="false">K100+N100</f>
        <v>3081878.90339303</v>
      </c>
    </row>
    <row r="101" customFormat="false" ht="15" hidden="false" customHeight="false" outlineLevel="0" collapsed="false">
      <c r="B101" s="18" t="s">
        <v>8</v>
      </c>
      <c r="C101" s="18" t="n">
        <v>26430</v>
      </c>
      <c r="D101" s="19" t="s">
        <v>8</v>
      </c>
      <c r="E101" s="19" t="s">
        <v>221</v>
      </c>
      <c r="F101" s="18" t="s">
        <v>24</v>
      </c>
      <c r="G101" s="18" t="s">
        <v>222</v>
      </c>
      <c r="H101" s="9" t="n">
        <v>34435745</v>
      </c>
      <c r="I101" s="9" t="n">
        <v>32789452</v>
      </c>
      <c r="J101" s="9" t="n">
        <v>-1646293</v>
      </c>
      <c r="K101" s="9" t="n">
        <v>1646293</v>
      </c>
      <c r="L101" s="9" t="n">
        <v>203358.081723763</v>
      </c>
      <c r="M101" s="9" t="n">
        <f aca="false">K101+L101</f>
        <v>1849651.08172376</v>
      </c>
      <c r="N101" s="9" t="n">
        <f aca="false">H101/$H$12*$L$10</f>
        <v>203358.081723763</v>
      </c>
      <c r="O101" s="9" t="n">
        <f aca="false">K101+N101</f>
        <v>1849651.08172376</v>
      </c>
    </row>
    <row r="102" customFormat="false" ht="15" hidden="false" customHeight="false" outlineLevel="0" collapsed="false">
      <c r="B102" s="18" t="s">
        <v>8</v>
      </c>
      <c r="C102" s="18" t="n">
        <v>26431</v>
      </c>
      <c r="D102" s="19" t="s">
        <v>8</v>
      </c>
      <c r="E102" s="19" t="s">
        <v>223</v>
      </c>
      <c r="F102" s="18" t="s">
        <v>140</v>
      </c>
      <c r="G102" s="18" t="s">
        <v>224</v>
      </c>
      <c r="H102" s="9" t="n">
        <v>84811123</v>
      </c>
      <c r="I102" s="9" t="n">
        <v>80708903</v>
      </c>
      <c r="J102" s="9" t="n">
        <v>-4102220</v>
      </c>
      <c r="K102" s="9" t="n">
        <v>4102220</v>
      </c>
      <c r="L102" s="9" t="n">
        <v>500846.642990245</v>
      </c>
      <c r="M102" s="9" t="n">
        <f aca="false">K102+L102</f>
        <v>4603066.64299025</v>
      </c>
      <c r="N102" s="9" t="n">
        <f aca="false">H102/$H$12*$L$10</f>
        <v>500846.642990245</v>
      </c>
      <c r="O102" s="9" t="n">
        <f aca="false">K102+N102</f>
        <v>4603066.64299025</v>
      </c>
    </row>
    <row r="103" customFormat="false" ht="15" hidden="false" customHeight="false" outlineLevel="0" collapsed="false">
      <c r="B103" s="18" t="s">
        <v>8</v>
      </c>
      <c r="C103" s="18" t="n">
        <v>26432</v>
      </c>
      <c r="D103" s="19" t="s">
        <v>8</v>
      </c>
      <c r="E103" s="19" t="s">
        <v>225</v>
      </c>
      <c r="F103" s="18" t="s">
        <v>55</v>
      </c>
      <c r="G103" s="18" t="s">
        <v>226</v>
      </c>
      <c r="H103" s="9" t="n">
        <v>77534612</v>
      </c>
      <c r="I103" s="9" t="n">
        <v>93783377</v>
      </c>
      <c r="J103" s="9" t="n">
        <v>16248765</v>
      </c>
      <c r="K103" s="9" t="n">
        <v>0</v>
      </c>
      <c r="L103" s="9" t="n">
        <v>457875.674346997</v>
      </c>
      <c r="M103" s="9" t="n">
        <f aca="false">K103+L103</f>
        <v>457875.674346997</v>
      </c>
      <c r="N103" s="9" t="n">
        <f aca="false">H103/$H$12*$L$10</f>
        <v>457875.674346997</v>
      </c>
      <c r="O103" s="9" t="n">
        <f aca="false">K103+N103</f>
        <v>457875.674346997</v>
      </c>
    </row>
    <row r="104" customFormat="false" ht="15" hidden="false" customHeight="false" outlineLevel="0" collapsed="false">
      <c r="B104" s="18" t="s">
        <v>8</v>
      </c>
      <c r="C104" s="18" t="n">
        <v>26433</v>
      </c>
      <c r="D104" s="19" t="s">
        <v>8</v>
      </c>
      <c r="E104" s="19" t="s">
        <v>227</v>
      </c>
      <c r="F104" s="18" t="s">
        <v>21</v>
      </c>
      <c r="G104" s="18" t="s">
        <v>228</v>
      </c>
      <c r="H104" s="9" t="n">
        <v>54259308</v>
      </c>
      <c r="I104" s="9" t="n">
        <v>51911551</v>
      </c>
      <c r="J104" s="9" t="n">
        <v>-2347757</v>
      </c>
      <c r="K104" s="9" t="n">
        <v>2347757</v>
      </c>
      <c r="L104" s="9" t="n">
        <v>320424.860578414</v>
      </c>
      <c r="M104" s="9" t="n">
        <f aca="false">K104+L104</f>
        <v>2668181.86057841</v>
      </c>
      <c r="N104" s="9" t="n">
        <f aca="false">H104/$H$12*$L$10</f>
        <v>320424.860578414</v>
      </c>
      <c r="O104" s="9" t="n">
        <f aca="false">K104+N104</f>
        <v>2668181.86057841</v>
      </c>
    </row>
    <row r="105" customFormat="false" ht="15" hidden="false" customHeight="false" outlineLevel="0" collapsed="false">
      <c r="B105" s="18" t="s">
        <v>8</v>
      </c>
      <c r="C105" s="18" t="n">
        <v>26434</v>
      </c>
      <c r="D105" s="19" t="s">
        <v>8</v>
      </c>
      <c r="E105" s="19" t="s">
        <v>229</v>
      </c>
      <c r="F105" s="18" t="s">
        <v>21</v>
      </c>
      <c r="G105" s="18" t="s">
        <v>230</v>
      </c>
      <c r="H105" s="9" t="n">
        <v>66222717</v>
      </c>
      <c r="I105" s="9" t="n">
        <v>63026297</v>
      </c>
      <c r="J105" s="9" t="n">
        <v>-3196420</v>
      </c>
      <c r="K105" s="9" t="n">
        <v>3196420</v>
      </c>
      <c r="L105" s="9" t="n">
        <v>391074.004516401</v>
      </c>
      <c r="M105" s="9" t="n">
        <f aca="false">K105+L105</f>
        <v>3587494.0045164</v>
      </c>
      <c r="N105" s="9" t="n">
        <f aca="false">H105/$H$12*$L$10</f>
        <v>391074.004516401</v>
      </c>
      <c r="O105" s="9" t="n">
        <f aca="false">K105+N105</f>
        <v>3587494.0045164</v>
      </c>
    </row>
    <row r="106" customFormat="false" ht="15" hidden="false" customHeight="false" outlineLevel="0" collapsed="false">
      <c r="B106" s="18" t="s">
        <v>8</v>
      </c>
      <c r="C106" s="18" t="n">
        <v>26435</v>
      </c>
      <c r="D106" s="19" t="s">
        <v>8</v>
      </c>
      <c r="E106" s="19" t="s">
        <v>231</v>
      </c>
      <c r="F106" s="18" t="s">
        <v>60</v>
      </c>
      <c r="G106" s="18" t="s">
        <v>232</v>
      </c>
      <c r="H106" s="9" t="n">
        <v>97320076</v>
      </c>
      <c r="I106" s="9" t="n">
        <v>92765727</v>
      </c>
      <c r="J106" s="9" t="n">
        <v>-4554349</v>
      </c>
      <c r="K106" s="9" t="n">
        <v>4554349</v>
      </c>
      <c r="L106" s="9" t="n">
        <v>574717.462002661</v>
      </c>
      <c r="M106" s="9" t="n">
        <f aca="false">K106+L106</f>
        <v>5129066.46200266</v>
      </c>
      <c r="N106" s="9" t="n">
        <f aca="false">H106/$H$12*$L$10</f>
        <v>574717.462002661</v>
      </c>
      <c r="O106" s="9" t="n">
        <f aca="false">K106+N106</f>
        <v>5129066.46200266</v>
      </c>
    </row>
    <row r="107" customFormat="false" ht="15" hidden="false" customHeight="false" outlineLevel="0" collapsed="false">
      <c r="B107" s="18" t="s">
        <v>8</v>
      </c>
      <c r="C107" s="18" t="n">
        <v>26436</v>
      </c>
      <c r="D107" s="19" t="s">
        <v>8</v>
      </c>
      <c r="E107" s="19" t="s">
        <v>233</v>
      </c>
      <c r="F107" s="18" t="s">
        <v>63</v>
      </c>
      <c r="G107" s="18" t="s">
        <v>234</v>
      </c>
      <c r="H107" s="9" t="n">
        <v>63397428</v>
      </c>
      <c r="I107" s="9" t="n">
        <v>60499284</v>
      </c>
      <c r="J107" s="9" t="n">
        <v>-2898144</v>
      </c>
      <c r="K107" s="9" t="n">
        <v>2898144</v>
      </c>
      <c r="L107" s="9" t="n">
        <v>374389.441677547</v>
      </c>
      <c r="M107" s="9" t="n">
        <f aca="false">K107+L107</f>
        <v>3272533.44167755</v>
      </c>
      <c r="N107" s="9" t="n">
        <f aca="false">H107/$H$12*$L$10</f>
        <v>374389.441677547</v>
      </c>
      <c r="O107" s="9" t="n">
        <f aca="false">K107+N107</f>
        <v>3272533.44167755</v>
      </c>
    </row>
    <row r="108" customFormat="false" ht="15" hidden="false" customHeight="false" outlineLevel="0" collapsed="false">
      <c r="B108" s="18" t="s">
        <v>8</v>
      </c>
      <c r="C108" s="18" t="n">
        <v>26437</v>
      </c>
      <c r="D108" s="19" t="s">
        <v>8</v>
      </c>
      <c r="E108" s="19" t="s">
        <v>235</v>
      </c>
      <c r="F108" s="18" t="s">
        <v>77</v>
      </c>
      <c r="G108" s="18" t="s">
        <v>236</v>
      </c>
      <c r="H108" s="9" t="n">
        <v>24332168</v>
      </c>
      <c r="I108" s="9" t="n">
        <v>23214419</v>
      </c>
      <c r="J108" s="9" t="n">
        <v>-1117749</v>
      </c>
      <c r="K108" s="9" t="n">
        <v>1117749</v>
      </c>
      <c r="L108" s="9" t="n">
        <v>143692.056282224</v>
      </c>
      <c r="M108" s="9" t="n">
        <f aca="false">K108+L108</f>
        <v>1261441.05628222</v>
      </c>
      <c r="N108" s="9" t="n">
        <f aca="false">H108/$H$12*$L$10</f>
        <v>143692.056282224</v>
      </c>
      <c r="O108" s="9" t="n">
        <f aca="false">K108+N108</f>
        <v>1261441.05628222</v>
      </c>
    </row>
    <row r="109" customFormat="false" ht="15" hidden="false" customHeight="false" outlineLevel="0" collapsed="false">
      <c r="B109" s="20" t="s">
        <v>8</v>
      </c>
      <c r="C109" s="20" t="n">
        <v>26438</v>
      </c>
      <c r="D109" s="21" t="s">
        <v>8</v>
      </c>
      <c r="E109" s="21" t="s">
        <v>237</v>
      </c>
      <c r="F109" s="20" t="s">
        <v>68</v>
      </c>
      <c r="G109" s="20" t="s">
        <v>238</v>
      </c>
      <c r="H109" s="7" t="n">
        <v>88065016</v>
      </c>
      <c r="I109" s="7" t="n">
        <v>83821637</v>
      </c>
      <c r="J109" s="7" t="n">
        <v>-4243379</v>
      </c>
      <c r="K109" s="7" t="n">
        <v>4243379</v>
      </c>
      <c r="L109" s="7" t="n">
        <v>520062.299239714</v>
      </c>
      <c r="M109" s="7" t="n">
        <f aca="false">K109+L109</f>
        <v>4763441.29923971</v>
      </c>
      <c r="N109" s="9" t="n">
        <f aca="false">H109/$H$12*$L$10</f>
        <v>520062.299239714</v>
      </c>
      <c r="O109" s="9" t="n">
        <f aca="false">K109+N109</f>
        <v>4763441.29923971</v>
      </c>
    </row>
    <row r="110" customFormat="false" ht="15" hidden="false" customHeight="false" outlineLevel="0" collapsed="false">
      <c r="B110" s="18" t="s">
        <v>8</v>
      </c>
      <c r="C110" s="18" t="n">
        <v>26439</v>
      </c>
      <c r="D110" s="19" t="s">
        <v>8</v>
      </c>
      <c r="E110" s="19" t="s">
        <v>239</v>
      </c>
      <c r="F110" s="18" t="s">
        <v>101</v>
      </c>
      <c r="G110" s="18" t="s">
        <v>240</v>
      </c>
      <c r="H110" s="9" t="n">
        <v>143099885</v>
      </c>
      <c r="I110" s="9" t="n">
        <v>136164101</v>
      </c>
      <c r="J110" s="9" t="n">
        <v>-6935784</v>
      </c>
      <c r="K110" s="9" t="n">
        <v>6935784</v>
      </c>
      <c r="L110" s="9" t="n">
        <v>845067.185521645</v>
      </c>
      <c r="M110" s="9" t="n">
        <f aca="false">K110+L110</f>
        <v>7780851.18552165</v>
      </c>
      <c r="N110" s="9" t="n">
        <f aca="false">H110/$H$12*$L$10</f>
        <v>845067.185521645</v>
      </c>
      <c r="O110" s="9" t="n">
        <f aca="false">K110+N110</f>
        <v>7780851.18552165</v>
      </c>
    </row>
    <row r="111" customFormat="false" ht="15" hidden="false" customHeight="false" outlineLevel="0" collapsed="false">
      <c r="B111" s="18" t="s">
        <v>9</v>
      </c>
      <c r="C111" s="18" t="n">
        <v>26440</v>
      </c>
      <c r="D111" s="19" t="s">
        <v>9</v>
      </c>
      <c r="E111" s="19" t="s">
        <v>241</v>
      </c>
      <c r="F111" s="18" t="s">
        <v>68</v>
      </c>
      <c r="G111" s="18" t="s">
        <v>242</v>
      </c>
      <c r="H111" s="9" t="n">
        <v>61824269</v>
      </c>
      <c r="I111" s="9" t="n">
        <v>58879299</v>
      </c>
      <c r="J111" s="9" t="n">
        <v>-2944970</v>
      </c>
      <c r="K111" s="9" t="n">
        <v>2944970</v>
      </c>
      <c r="L111" s="9" t="n">
        <v>0</v>
      </c>
      <c r="M111" s="9" t="n">
        <f aca="false">K111+L111</f>
        <v>2944970</v>
      </c>
      <c r="N111" s="9" t="n">
        <f aca="false">H111/$H$12*$L$10</f>
        <v>365099.252181531</v>
      </c>
      <c r="O111" s="9" t="n">
        <f aca="false">K111+N111</f>
        <v>3310069.25218153</v>
      </c>
    </row>
    <row r="112" customFormat="false" ht="15" hidden="false" customHeight="false" outlineLevel="0" collapsed="false">
      <c r="B112" s="18" t="s">
        <v>9</v>
      </c>
      <c r="C112" s="18" t="n">
        <v>26441</v>
      </c>
      <c r="D112" s="19" t="s">
        <v>9</v>
      </c>
      <c r="E112" s="19" t="s">
        <v>243</v>
      </c>
      <c r="F112" s="18" t="s">
        <v>49</v>
      </c>
      <c r="G112" s="18" t="s">
        <v>244</v>
      </c>
      <c r="H112" s="9" t="n">
        <v>48746642</v>
      </c>
      <c r="I112" s="9" t="n">
        <v>46397801</v>
      </c>
      <c r="J112" s="9" t="n">
        <v>-2348841</v>
      </c>
      <c r="K112" s="9" t="n">
        <v>2348841</v>
      </c>
      <c r="L112" s="9" t="n">
        <v>0</v>
      </c>
      <c r="M112" s="9" t="n">
        <f aca="false">K112+L112</f>
        <v>2348841</v>
      </c>
      <c r="N112" s="9" t="n">
        <f aca="false">H112/$H$12*$L$10</f>
        <v>287870.165364362</v>
      </c>
      <c r="O112" s="9" t="n">
        <f aca="false">K112+N112</f>
        <v>2636711.16536436</v>
      </c>
    </row>
    <row r="113" customFormat="false" ht="15" hidden="false" customHeight="false" outlineLevel="0" collapsed="false">
      <c r="B113" s="18" t="s">
        <v>9</v>
      </c>
      <c r="C113" s="18" t="n">
        <v>26442</v>
      </c>
      <c r="D113" s="19" t="s">
        <v>9</v>
      </c>
      <c r="E113" s="19" t="s">
        <v>245</v>
      </c>
      <c r="F113" s="18" t="s">
        <v>33</v>
      </c>
      <c r="G113" s="18" t="s">
        <v>246</v>
      </c>
      <c r="H113" s="9" t="n">
        <v>41858704</v>
      </c>
      <c r="I113" s="9" t="n">
        <v>39834672</v>
      </c>
      <c r="J113" s="9" t="n">
        <v>-2024032</v>
      </c>
      <c r="K113" s="9" t="n">
        <v>2024032</v>
      </c>
      <c r="L113" s="9" t="n">
        <v>0</v>
      </c>
      <c r="M113" s="9" t="n">
        <f aca="false">K113+L113</f>
        <v>2024032</v>
      </c>
      <c r="N113" s="9" t="n">
        <f aca="false">H113/$H$12*$L$10</f>
        <v>247193.889630754</v>
      </c>
      <c r="O113" s="9" t="n">
        <f aca="false">K113+N113</f>
        <v>2271225.88963075</v>
      </c>
    </row>
    <row r="114" customFormat="false" ht="15" hidden="false" customHeight="false" outlineLevel="0" collapsed="false">
      <c r="B114" s="18" t="s">
        <v>9</v>
      </c>
      <c r="C114" s="18" t="n">
        <v>26447</v>
      </c>
      <c r="D114" s="19" t="s">
        <v>9</v>
      </c>
      <c r="E114" s="19" t="s">
        <v>247</v>
      </c>
      <c r="F114" s="18" t="s">
        <v>30</v>
      </c>
      <c r="G114" s="18" t="s">
        <v>248</v>
      </c>
      <c r="H114" s="9" t="n">
        <v>30217755</v>
      </c>
      <c r="I114" s="9" t="n">
        <v>29690125</v>
      </c>
      <c r="J114" s="9" t="n">
        <v>-527630</v>
      </c>
      <c r="K114" s="9" t="n">
        <v>527630</v>
      </c>
      <c r="L114" s="9" t="n">
        <v>56522.160404741</v>
      </c>
      <c r="M114" s="9" t="n">
        <f aca="false">K114+L114</f>
        <v>584152.160404741</v>
      </c>
      <c r="N114" s="9" t="n">
        <f aca="false">H114/$H$12*$L$10</f>
        <v>178449.012524592</v>
      </c>
      <c r="O114" s="9" t="n">
        <f aca="false">K114+N114</f>
        <v>706079.012524592</v>
      </c>
    </row>
    <row r="115" customFormat="false" ht="15" hidden="false" customHeight="false" outlineLevel="0" collapsed="false">
      <c r="B115" s="18" t="s">
        <v>9</v>
      </c>
      <c r="C115" s="18" t="n">
        <v>26448</v>
      </c>
      <c r="D115" s="19" t="s">
        <v>9</v>
      </c>
      <c r="E115" s="19" t="s">
        <v>249</v>
      </c>
      <c r="F115" s="18" t="s">
        <v>49</v>
      </c>
      <c r="G115" s="18" t="s">
        <v>250</v>
      </c>
      <c r="H115" s="9" t="n">
        <v>27357132</v>
      </c>
      <c r="I115" s="9" t="n">
        <v>26108666</v>
      </c>
      <c r="J115" s="9" t="n">
        <v>-1248466</v>
      </c>
      <c r="K115" s="9" t="n">
        <v>1248466</v>
      </c>
      <c r="L115" s="9" t="n">
        <v>975150.211225687</v>
      </c>
      <c r="M115" s="9" t="n">
        <f aca="false">K115+L115</f>
        <v>2223616.21122569</v>
      </c>
      <c r="N115" s="9" t="n">
        <f aca="false">H115/$H$12*$L$10</f>
        <v>161555.787016769</v>
      </c>
      <c r="O115" s="9" t="n">
        <f aca="false">K115+N115</f>
        <v>1410021.78701677</v>
      </c>
    </row>
    <row r="116" customFormat="false" ht="15" hidden="false" customHeight="false" outlineLevel="0" collapsed="false">
      <c r="B116" s="18" t="s">
        <v>9</v>
      </c>
      <c r="C116" s="18" t="n">
        <v>26449</v>
      </c>
      <c r="D116" s="19" t="s">
        <v>9</v>
      </c>
      <c r="E116" s="19" t="s">
        <v>251</v>
      </c>
      <c r="F116" s="18" t="s">
        <v>33</v>
      </c>
      <c r="G116" s="18" t="s">
        <v>252</v>
      </c>
      <c r="H116" s="9" t="n">
        <v>31716049</v>
      </c>
      <c r="I116" s="9" t="n">
        <v>30204508</v>
      </c>
      <c r="J116" s="9" t="n">
        <v>-1511541</v>
      </c>
      <c r="K116" s="9" t="n">
        <v>1511541</v>
      </c>
      <c r="L116" s="9" t="n">
        <v>377367.497019172</v>
      </c>
      <c r="M116" s="9" t="n">
        <f aca="false">K116+L116</f>
        <v>1888908.49701917</v>
      </c>
      <c r="N116" s="9" t="n">
        <f aca="false">H116/$H$12*$L$10</f>
        <v>187297.091568568</v>
      </c>
      <c r="O116" s="9" t="n">
        <f aca="false">K116+N116</f>
        <v>1698838.09156857</v>
      </c>
    </row>
    <row r="117" customFormat="false" ht="15" hidden="false" customHeight="false" outlineLevel="0" collapsed="false">
      <c r="B117" s="18" t="s">
        <v>9</v>
      </c>
      <c r="C117" s="18" t="n">
        <v>26450</v>
      </c>
      <c r="D117" s="19" t="s">
        <v>9</v>
      </c>
      <c r="E117" s="19" t="s">
        <v>253</v>
      </c>
      <c r="F117" s="18" t="s">
        <v>30</v>
      </c>
      <c r="G117" s="18" t="s">
        <v>254</v>
      </c>
      <c r="H117" s="9" t="n">
        <v>25255024</v>
      </c>
      <c r="I117" s="9" t="n">
        <v>24776138</v>
      </c>
      <c r="J117" s="9" t="n">
        <v>-478886</v>
      </c>
      <c r="K117" s="9" t="n">
        <v>478886</v>
      </c>
      <c r="L117" s="9" t="n">
        <v>963008.449867384</v>
      </c>
      <c r="M117" s="9" t="n">
        <f aca="false">K117+L117</f>
        <v>1441894.44986738</v>
      </c>
      <c r="N117" s="9" t="n">
        <f aca="false">H117/$H$12*$L$10</f>
        <v>149141.923153618</v>
      </c>
      <c r="O117" s="9" t="n">
        <f aca="false">K117+N117</f>
        <v>628027.923153618</v>
      </c>
    </row>
    <row r="118" customFormat="false" ht="15" hidden="false" customHeight="false" outlineLevel="0" collapsed="false">
      <c r="B118" s="18" t="s">
        <v>9</v>
      </c>
      <c r="C118" s="18" t="n">
        <v>26452</v>
      </c>
      <c r="D118" s="19" t="s">
        <v>9</v>
      </c>
      <c r="E118" s="19" t="s">
        <v>255</v>
      </c>
      <c r="F118" s="18" t="s">
        <v>39</v>
      </c>
      <c r="G118" s="18" t="s">
        <v>256</v>
      </c>
      <c r="H118" s="9" t="n">
        <v>18028891</v>
      </c>
      <c r="I118" s="9" t="n">
        <v>17220233</v>
      </c>
      <c r="J118" s="9" t="n">
        <v>-808658</v>
      </c>
      <c r="K118" s="9" t="n">
        <v>808658</v>
      </c>
      <c r="L118" s="9" t="n">
        <v>501937.148418268</v>
      </c>
      <c r="M118" s="9" t="n">
        <f aca="false">K118+L118</f>
        <v>1310595.14841827</v>
      </c>
      <c r="N118" s="9" t="n">
        <f aca="false">H118/$H$12*$L$10</f>
        <v>106468.45855569</v>
      </c>
      <c r="O118" s="9" t="n">
        <f aca="false">K118+N118</f>
        <v>915126.45855569</v>
      </c>
    </row>
    <row r="119" customFormat="false" ht="15" hidden="false" customHeight="false" outlineLevel="0" collapsed="false">
      <c r="B119" s="18" t="s">
        <v>9</v>
      </c>
      <c r="C119" s="18" t="n">
        <v>26453</v>
      </c>
      <c r="D119" s="19" t="s">
        <v>9</v>
      </c>
      <c r="E119" s="19" t="s">
        <v>257</v>
      </c>
      <c r="F119" s="18" t="s">
        <v>39</v>
      </c>
      <c r="G119" s="18" t="s">
        <v>258</v>
      </c>
      <c r="H119" s="9" t="n">
        <v>22996299</v>
      </c>
      <c r="I119" s="9" t="n">
        <v>21960277</v>
      </c>
      <c r="J119" s="9" t="n">
        <v>-1036022</v>
      </c>
      <c r="K119" s="9" t="n">
        <v>1036022</v>
      </c>
      <c r="L119" s="9" t="n">
        <v>800178.498414599</v>
      </c>
      <c r="M119" s="9" t="n">
        <f aca="false">K119+L119</f>
        <v>1836200.4984146</v>
      </c>
      <c r="N119" s="9" t="n">
        <f aca="false">H119/$H$12*$L$10</f>
        <v>135803.167649955</v>
      </c>
      <c r="O119" s="9" t="n">
        <f aca="false">K119+N119</f>
        <v>1171825.16764995</v>
      </c>
    </row>
    <row r="120" customFormat="false" ht="15" hidden="false" customHeight="false" outlineLevel="0" collapsed="false">
      <c r="B120" s="18" t="s">
        <v>9</v>
      </c>
      <c r="C120" s="18" t="n">
        <v>26454</v>
      </c>
      <c r="D120" s="19" t="s">
        <v>9</v>
      </c>
      <c r="E120" s="19" t="s">
        <v>259</v>
      </c>
      <c r="F120" s="18" t="s">
        <v>133</v>
      </c>
      <c r="G120" s="18" t="s">
        <v>260</v>
      </c>
      <c r="H120" s="9" t="n">
        <v>18762498</v>
      </c>
      <c r="I120" s="9" t="n">
        <v>17978618</v>
      </c>
      <c r="J120" s="9" t="n">
        <v>-783880</v>
      </c>
      <c r="K120" s="9" t="n">
        <v>783880</v>
      </c>
      <c r="L120" s="9" t="n">
        <v>0</v>
      </c>
      <c r="M120" s="9" t="n">
        <f aca="false">K120+L120</f>
        <v>783880</v>
      </c>
      <c r="N120" s="9" t="n">
        <f aca="false">H120/$H$12*$L$10</f>
        <v>110800.727605165</v>
      </c>
      <c r="O120" s="9" t="n">
        <f aca="false">K120+N120</f>
        <v>894680.727605165</v>
      </c>
    </row>
    <row r="121" customFormat="false" ht="15" hidden="false" customHeight="false" outlineLevel="0" collapsed="false">
      <c r="B121" s="18" t="s">
        <v>9</v>
      </c>
      <c r="C121" s="18" t="n">
        <v>26455</v>
      </c>
      <c r="D121" s="19" t="s">
        <v>9</v>
      </c>
      <c r="E121" s="19" t="s">
        <v>261</v>
      </c>
      <c r="F121" s="18" t="s">
        <v>140</v>
      </c>
      <c r="G121" s="18" t="s">
        <v>262</v>
      </c>
      <c r="H121" s="9" t="n">
        <v>21933048</v>
      </c>
      <c r="I121" s="9" t="n">
        <v>43986653</v>
      </c>
      <c r="J121" s="9" t="n">
        <v>22053605</v>
      </c>
      <c r="K121" s="9" t="n">
        <v>0</v>
      </c>
      <c r="L121" s="9" t="n">
        <v>0</v>
      </c>
      <c r="M121" s="9" t="n">
        <f aca="false">K121+L121</f>
        <v>0</v>
      </c>
      <c r="N121" s="9" t="n">
        <f aca="false">H121/$H$12*$L$10</f>
        <v>129524.207117785</v>
      </c>
      <c r="O121" s="9" t="n">
        <f aca="false">K121+N121</f>
        <v>129524.207117785</v>
      </c>
    </row>
    <row r="122" customFormat="false" ht="15" hidden="false" customHeight="false" outlineLevel="0" collapsed="false">
      <c r="B122" s="18" t="s">
        <v>9</v>
      </c>
      <c r="C122" s="18" t="n">
        <v>26456</v>
      </c>
      <c r="D122" s="19" t="s">
        <v>9</v>
      </c>
      <c r="E122" s="19" t="s">
        <v>263</v>
      </c>
      <c r="F122" s="18" t="s">
        <v>24</v>
      </c>
      <c r="G122" s="18" t="s">
        <v>264</v>
      </c>
      <c r="H122" s="9" t="n">
        <v>15717615</v>
      </c>
      <c r="I122" s="9" t="n">
        <v>14984204</v>
      </c>
      <c r="J122" s="9" t="n">
        <v>-733411</v>
      </c>
      <c r="K122" s="9" t="n">
        <v>733411</v>
      </c>
      <c r="L122" s="9" t="n">
        <v>0</v>
      </c>
      <c r="M122" s="9" t="n">
        <f aca="false">K122+L122</f>
        <v>733411</v>
      </c>
      <c r="N122" s="9" t="n">
        <f aca="false">H122/$H$12*$L$10</f>
        <v>92819.3664946886</v>
      </c>
      <c r="O122" s="9" t="n">
        <f aca="false">K122+N122</f>
        <v>826230.366494689</v>
      </c>
    </row>
    <row r="123" customFormat="false" ht="15" hidden="false" customHeight="false" outlineLevel="0" collapsed="false">
      <c r="B123" s="18" t="s">
        <v>9</v>
      </c>
      <c r="C123" s="18" t="n">
        <v>26457</v>
      </c>
      <c r="D123" s="19" t="s">
        <v>9</v>
      </c>
      <c r="E123" s="19" t="s">
        <v>265</v>
      </c>
      <c r="F123" s="18" t="s">
        <v>80</v>
      </c>
      <c r="G123" s="18" t="s">
        <v>266</v>
      </c>
      <c r="H123" s="9" t="n">
        <v>26460128</v>
      </c>
      <c r="I123" s="9" t="n">
        <v>25227143</v>
      </c>
      <c r="J123" s="9" t="n">
        <v>-1232985</v>
      </c>
      <c r="K123" s="9" t="n">
        <v>1232985</v>
      </c>
      <c r="L123" s="9" t="n">
        <v>922865.497905731</v>
      </c>
      <c r="M123" s="9" t="n">
        <f aca="false">K123+L123</f>
        <v>2155850.49790573</v>
      </c>
      <c r="N123" s="9" t="n">
        <f aca="false">H123/$H$12*$L$10</f>
        <v>156258.587471978</v>
      </c>
      <c r="O123" s="9" t="n">
        <f aca="false">K123+N123</f>
        <v>1389243.58747198</v>
      </c>
    </row>
  </sheetData>
  <autoFilter ref="B13:M13"/>
  <conditionalFormatting sqref="H12:O12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pt-BR</dc:language>
  <cp:lastModifiedBy/>
  <dcterms:modified xsi:type="dcterms:W3CDTF">2025-07-04T09:21:43Z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