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Naty\Google Drive\Natália\IFSC-2021-01\Processos e Controle Industrial II - 4hSem\Prática 01\"/>
    </mc:Choice>
  </mc:AlternateContent>
  <bookViews>
    <workbookView xWindow="0" yWindow="0" windowWidth="22260" windowHeight="12645"/>
  </bookViews>
  <sheets>
    <sheet name="Exemplo" sheetId="1" r:id="rId1"/>
    <sheet name="Sheet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E15" i="1"/>
  <c r="D15" i="1"/>
  <c r="I6" i="1"/>
  <c r="H6" i="1"/>
  <c r="G6" i="1"/>
  <c r="E6" i="1"/>
  <c r="D28" i="2" l="1"/>
  <c r="D15" i="2"/>
  <c r="D24" i="2"/>
  <c r="D22" i="2"/>
  <c r="C19" i="2"/>
  <c r="C18" i="2"/>
  <c r="C17" i="2"/>
  <c r="C16" i="2"/>
  <c r="C15" i="2"/>
  <c r="E10" i="2"/>
  <c r="H10" i="2" s="1"/>
  <c r="I10" i="2" s="1"/>
  <c r="E19" i="2" s="1"/>
  <c r="E9" i="2"/>
  <c r="F9" i="2" s="1"/>
  <c r="G9" i="2" s="1"/>
  <c r="D18" i="2" s="1"/>
  <c r="E8" i="2"/>
  <c r="H8" i="2" s="1"/>
  <c r="I8" i="2" s="1"/>
  <c r="E17" i="2" s="1"/>
  <c r="E7" i="2"/>
  <c r="H7" i="2" s="1"/>
  <c r="I7" i="2" s="1"/>
  <c r="E16" i="2" s="1"/>
  <c r="E6" i="2"/>
  <c r="F6" i="2" s="1"/>
  <c r="G6" i="2" s="1"/>
  <c r="D22" i="1"/>
  <c r="D24" i="1"/>
  <c r="C16" i="1"/>
  <c r="C17" i="1"/>
  <c r="C18" i="1"/>
  <c r="C19" i="1"/>
  <c r="C15" i="1"/>
  <c r="E16" i="1"/>
  <c r="E17" i="1"/>
  <c r="E18" i="1"/>
  <c r="E19" i="1"/>
  <c r="D16" i="1"/>
  <c r="D17" i="1"/>
  <c r="D18" i="1"/>
  <c r="D19" i="1"/>
  <c r="I10" i="1"/>
  <c r="I7" i="1"/>
  <c r="I8" i="1"/>
  <c r="I9" i="1"/>
  <c r="G8" i="1"/>
  <c r="G7" i="1"/>
  <c r="F6" i="1"/>
  <c r="H7" i="1"/>
  <c r="H8" i="1"/>
  <c r="H9" i="1"/>
  <c r="H10" i="1"/>
  <c r="G10" i="1"/>
  <c r="G9" i="1"/>
  <c r="F7" i="1"/>
  <c r="F8" i="1"/>
  <c r="F9" i="1"/>
  <c r="F10" i="1"/>
  <c r="E7" i="1"/>
  <c r="E8" i="1"/>
  <c r="E9" i="1"/>
  <c r="E10" i="1"/>
  <c r="H6" i="2" l="1"/>
  <c r="I6" i="2" s="1"/>
  <c r="E15" i="2" s="1"/>
  <c r="H9" i="2"/>
  <c r="I9" i="2" s="1"/>
  <c r="E18" i="2" s="1"/>
  <c r="F8" i="2"/>
  <c r="G8" i="2" s="1"/>
  <c r="D17" i="2" s="1"/>
  <c r="F10" i="2"/>
  <c r="G10" i="2" s="1"/>
  <c r="D19" i="2" s="1"/>
  <c r="F7" i="2"/>
  <c r="G7" i="2" s="1"/>
  <c r="D16" i="2" s="1"/>
</calcChain>
</file>

<file path=xl/sharedStrings.xml><?xml version="1.0" encoding="utf-8"?>
<sst xmlns="http://schemas.openxmlformats.org/spreadsheetml/2006/main" count="50" uniqueCount="24">
  <si>
    <t>Conc:</t>
  </si>
  <si>
    <t>(g/dl)</t>
  </si>
  <si>
    <t>Tempo do Sistema Polímero-Solvente</t>
  </si>
  <si>
    <t>(t) sec</t>
  </si>
  <si>
    <t>Tempo do Solvente</t>
  </si>
  <si>
    <r>
      <t>(t</t>
    </r>
    <r>
      <rPr>
        <b/>
        <vertAlign val="subscript"/>
        <sz val="9"/>
        <color rgb="FF000000"/>
        <rFont val="Verdana"/>
        <family val="2"/>
      </rPr>
      <t>0</t>
    </r>
    <r>
      <rPr>
        <b/>
        <sz val="9"/>
        <color rgb="FF000000"/>
        <rFont val="Verdana"/>
        <family val="2"/>
      </rPr>
      <t>) sec</t>
    </r>
  </si>
  <si>
    <t>Viscosidade Reduzida,</t>
  </si>
  <si>
    <t>Viscosidade Inerente,</t>
  </si>
  <si>
    <t>Benzeno-PMMA</t>
  </si>
  <si>
    <t>Gráfico</t>
  </si>
  <si>
    <t>CONC</t>
  </si>
  <si>
    <t>VISC. RED</t>
  </si>
  <si>
    <t>VISC. INER</t>
  </si>
  <si>
    <r>
      <t>[</t>
    </r>
    <r>
      <rPr>
        <sz val="11"/>
        <color theme="1"/>
        <rFont val="Calibri"/>
        <family val="2"/>
      </rPr>
      <t>η]</t>
    </r>
  </si>
  <si>
    <t>M</t>
  </si>
  <si>
    <t>K</t>
  </si>
  <si>
    <t>α</t>
  </si>
  <si>
    <t>mL/g</t>
  </si>
  <si>
    <t>g/mL</t>
  </si>
  <si>
    <r>
      <t>[</t>
    </r>
    <r>
      <rPr>
        <sz val="11"/>
        <color theme="1"/>
        <rFont val="Calibri"/>
        <family val="2"/>
      </rPr>
      <t>η] =</t>
    </r>
  </si>
  <si>
    <t>k.M^a</t>
  </si>
  <si>
    <t>Benzeno-Poliestireno</t>
  </si>
  <si>
    <t>k*M^a</t>
  </si>
  <si>
    <t>g/mol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</si>
</sst>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Verdana"/>
      <family val="2"/>
    </font>
    <font>
      <b/>
      <vertAlign val="subscript"/>
      <sz val="9"/>
      <color rgb="FF000000"/>
      <name val="Verdana"/>
      <family val="2"/>
    </font>
    <font>
      <b/>
      <sz val="9"/>
      <color rgb="FF454545"/>
      <name val="Arial"/>
      <family val="2"/>
    </font>
    <font>
      <sz val="9"/>
      <color rgb="FF454545"/>
      <name val="Verdana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2" xfId="0" applyFont="1" applyFill="1" applyBorder="1" applyAlignment="1">
      <alignment horizontal="justify" vertical="center" wrapText="1"/>
    </xf>
    <xf numFmtId="0" fontId="2" fillId="2" borderId="3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/>
    </xf>
    <xf numFmtId="0" fontId="6" fillId="0" borderId="0" xfId="0" applyFont="1"/>
    <xf numFmtId="1" fontId="0" fillId="0" borderId="0" xfId="0" applyNumberFormat="1" applyAlignment="1">
      <alignment horizontal="center"/>
    </xf>
    <xf numFmtId="0" fontId="1" fillId="0" borderId="0" xfId="0" applyFont="1"/>
    <xf numFmtId="164" fontId="5" fillId="2" borderId="5" xfId="0" applyNumberFormat="1" applyFont="1" applyFill="1" applyBorder="1" applyAlignment="1">
      <alignment horizontal="center" vertical="center" wrapText="1"/>
    </xf>
    <xf numFmtId="11" fontId="0" fillId="0" borderId="0" xfId="0" applyNumberFormat="1" applyAlignment="1">
      <alignment horizont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Reduzida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backward val="2.0000000000000006E-4"/>
            <c:dispRSqr val="0"/>
            <c:dispEq val="1"/>
            <c:trendlineLbl>
              <c:layout>
                <c:manualLayout>
                  <c:x val="-8.8236713409176451E-2"/>
                  <c:y val="-2.132906036282439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Exemplo!$C$15:$C$19</c:f>
              <c:numCache>
                <c:formatCode>General</c:formatCode>
                <c:ptCount val="5"/>
                <c:pt idx="0">
                  <c:v>2.0000000000000001E-4</c:v>
                </c:pt>
                <c:pt idx="1">
                  <c:v>4.0000000000000002E-4</c:v>
                </c:pt>
                <c:pt idx="2">
                  <c:v>5.9999999999999995E-4</c:v>
                </c:pt>
                <c:pt idx="3">
                  <c:v>8.0000000000000004E-4</c:v>
                </c:pt>
                <c:pt idx="4" formatCode="0.0000">
                  <c:v>1E-3</c:v>
                </c:pt>
              </c:numCache>
            </c:numRef>
          </c:xVal>
          <c:yVal>
            <c:numRef>
              <c:f>Exemplo!$D$15:$D$19</c:f>
              <c:numCache>
                <c:formatCode>0.00</c:formatCode>
                <c:ptCount val="5"/>
                <c:pt idx="0">
                  <c:v>785.71428571428623</c:v>
                </c:pt>
                <c:pt idx="1">
                  <c:v>785.71428571428567</c:v>
                </c:pt>
                <c:pt idx="2">
                  <c:v>833.33333333333337</c:v>
                </c:pt>
                <c:pt idx="3">
                  <c:v>875</c:v>
                </c:pt>
                <c:pt idx="4">
                  <c:v>899.99999999999977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6A-4DE9-8268-B2791302FF26}"/>
            </c:ext>
          </c:extLst>
        </c:ser>
        <c:ser>
          <c:idx val="1"/>
          <c:order val="1"/>
          <c:tx>
            <c:v>Inerente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backward val="2.0000000000000006E-4"/>
            <c:dispRSqr val="0"/>
            <c:dispEq val="1"/>
            <c:trendlineLbl>
              <c:layout>
                <c:manualLayout>
                  <c:x val="-9.3168156286889181E-2"/>
                  <c:y val="1.578658258371547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Exemplo!$C$15:$C$19</c:f>
              <c:numCache>
                <c:formatCode>General</c:formatCode>
                <c:ptCount val="5"/>
                <c:pt idx="0">
                  <c:v>2.0000000000000001E-4</c:v>
                </c:pt>
                <c:pt idx="1">
                  <c:v>4.0000000000000002E-4</c:v>
                </c:pt>
                <c:pt idx="2">
                  <c:v>5.9999999999999995E-4</c:v>
                </c:pt>
                <c:pt idx="3">
                  <c:v>8.0000000000000004E-4</c:v>
                </c:pt>
                <c:pt idx="4" formatCode="0.0000">
                  <c:v>1E-3</c:v>
                </c:pt>
              </c:numCache>
            </c:numRef>
          </c:xVal>
          <c:yVal>
            <c:numRef>
              <c:f>Exemplo!$E$15:$E$19</c:f>
              <c:numCache>
                <c:formatCode>0.00</c:formatCode>
                <c:ptCount val="5"/>
                <c:pt idx="0">
                  <c:v>729.76956311539936</c:v>
                </c:pt>
                <c:pt idx="1">
                  <c:v>683.23333749920334</c:v>
                </c:pt>
                <c:pt idx="2">
                  <c:v>675.77518018027399</c:v>
                </c:pt>
                <c:pt idx="3">
                  <c:v>663.28531382771291</c:v>
                </c:pt>
                <c:pt idx="4">
                  <c:v>641.8538861723946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B6A-4DE9-8268-B2791302F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100688"/>
        <c:axId val="1025102352"/>
      </c:scatterChart>
      <c:valAx>
        <c:axId val="1025100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Concentração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5102352"/>
        <c:crosses val="autoZero"/>
        <c:crossBetween val="midCat"/>
      </c:valAx>
      <c:valAx>
        <c:axId val="102510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Visc. Inerente/Reduzida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5100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Reduzida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backward val="2.0000000000000006E-4"/>
            <c:dispRSqr val="0"/>
            <c:dispEq val="1"/>
            <c:trendlineLbl>
              <c:layout>
                <c:manualLayout>
                  <c:x val="-8.8236713409176451E-2"/>
                  <c:y val="-2.132906036282439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Exemplo!$C$15:$C$19</c:f>
              <c:numCache>
                <c:formatCode>General</c:formatCode>
                <c:ptCount val="5"/>
                <c:pt idx="0">
                  <c:v>2.0000000000000001E-4</c:v>
                </c:pt>
                <c:pt idx="1">
                  <c:v>4.0000000000000002E-4</c:v>
                </c:pt>
                <c:pt idx="2">
                  <c:v>5.9999999999999995E-4</c:v>
                </c:pt>
                <c:pt idx="3">
                  <c:v>8.0000000000000004E-4</c:v>
                </c:pt>
                <c:pt idx="4" formatCode="0.0000">
                  <c:v>1E-3</c:v>
                </c:pt>
              </c:numCache>
            </c:numRef>
          </c:xVal>
          <c:yVal>
            <c:numRef>
              <c:f>Exemplo!$D$15:$D$19</c:f>
              <c:numCache>
                <c:formatCode>0.00</c:formatCode>
                <c:ptCount val="5"/>
                <c:pt idx="0">
                  <c:v>785.71428571428623</c:v>
                </c:pt>
                <c:pt idx="1">
                  <c:v>785.71428571428567</c:v>
                </c:pt>
                <c:pt idx="2">
                  <c:v>833.33333333333337</c:v>
                </c:pt>
                <c:pt idx="3">
                  <c:v>875</c:v>
                </c:pt>
                <c:pt idx="4">
                  <c:v>899.99999999999977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A59-4056-B8A1-6DDB96D97B71}"/>
            </c:ext>
          </c:extLst>
        </c:ser>
        <c:ser>
          <c:idx val="1"/>
          <c:order val="1"/>
          <c:tx>
            <c:v>Inerente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backward val="2.0000000000000006E-4"/>
            <c:dispRSqr val="0"/>
            <c:dispEq val="1"/>
            <c:trendlineLbl>
              <c:layout>
                <c:manualLayout>
                  <c:x val="-9.3168156286889181E-2"/>
                  <c:y val="1.5786582583715472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Exemplo!$C$15:$C$19</c:f>
              <c:numCache>
                <c:formatCode>General</c:formatCode>
                <c:ptCount val="5"/>
                <c:pt idx="0">
                  <c:v>2.0000000000000001E-4</c:v>
                </c:pt>
                <c:pt idx="1">
                  <c:v>4.0000000000000002E-4</c:v>
                </c:pt>
                <c:pt idx="2">
                  <c:v>5.9999999999999995E-4</c:v>
                </c:pt>
                <c:pt idx="3">
                  <c:v>8.0000000000000004E-4</c:v>
                </c:pt>
                <c:pt idx="4" formatCode="0.0000">
                  <c:v>1E-3</c:v>
                </c:pt>
              </c:numCache>
            </c:numRef>
          </c:xVal>
          <c:yVal>
            <c:numRef>
              <c:f>Exemplo!$E$15:$E$19</c:f>
              <c:numCache>
                <c:formatCode>0.00</c:formatCode>
                <c:ptCount val="5"/>
                <c:pt idx="0">
                  <c:v>729.76956311539936</c:v>
                </c:pt>
                <c:pt idx="1">
                  <c:v>683.23333749920334</c:v>
                </c:pt>
                <c:pt idx="2">
                  <c:v>675.77518018027399</c:v>
                </c:pt>
                <c:pt idx="3">
                  <c:v>663.28531382771291</c:v>
                </c:pt>
                <c:pt idx="4">
                  <c:v>641.8538861723946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A59-4056-B8A1-6DDB96D97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25100688"/>
        <c:axId val="1025102352"/>
      </c:scatterChart>
      <c:valAx>
        <c:axId val="10251006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Concentração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5102352"/>
        <c:crosses val="autoZero"/>
        <c:crossBetween val="midCat"/>
      </c:valAx>
      <c:valAx>
        <c:axId val="102510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Visc. Inerente/Reduzida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51006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chart" Target="../charts/chart1.xml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chart" Target="../charts/chart2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3</xdr:row>
      <xdr:rowOff>266700</xdr:rowOff>
    </xdr:from>
    <xdr:to>
      <xdr:col>4</xdr:col>
      <xdr:colOff>742950</xdr:colOff>
      <xdr:row>4</xdr:row>
      <xdr:rowOff>95250</xdr:rowOff>
    </xdr:to>
    <xdr:pic>
      <xdr:nvPicPr>
        <xdr:cNvPr id="2" name="Picture 31" descr="«math xmlns=¨http://www.w3.org/1998/Math/MathML¨»«msub»«mi»§#951;«/mi»«mi»r«/mi»«/msub»«mo»=«/mo»«mfrac»«mi»t«/mi»«msub»«mi»t«/mi»«mn»0«/mn»«/msub»«/mfrac»«/math»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838200"/>
          <a:ext cx="504825" cy="40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171450</xdr:colOff>
      <xdr:row>3</xdr:row>
      <xdr:rowOff>638175</xdr:rowOff>
    </xdr:from>
    <xdr:to>
      <xdr:col>5</xdr:col>
      <xdr:colOff>923925</xdr:colOff>
      <xdr:row>3</xdr:row>
      <xdr:rowOff>904875</xdr:rowOff>
    </xdr:to>
    <xdr:pic>
      <xdr:nvPicPr>
        <xdr:cNvPr id="3" name="Picture 30" descr="«math xmlns=¨http://www.w3.org/1998/Math/MathML¨»«msub»«mi»§#951;«/mi»«mrow»«mi»s«/mi»«mi»p«/mi»«/mrow»«/msub»«mo»=«/mo»«msub»«mi»§#951;«/mi»«mi»r«/mi»«/msub»«mo»-«/mo»«mn»1«/mn»«/math»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0925" y="1209675"/>
          <a:ext cx="75247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3</xdr:row>
      <xdr:rowOff>333375</xdr:rowOff>
    </xdr:from>
    <xdr:to>
      <xdr:col>6</xdr:col>
      <xdr:colOff>1152525</xdr:colOff>
      <xdr:row>5</xdr:row>
      <xdr:rowOff>38100</xdr:rowOff>
    </xdr:to>
    <xdr:pic>
      <xdr:nvPicPr>
        <xdr:cNvPr id="4" name="Picture 29" descr="«math xmlns=¨http://www.w3.org/1998/Math/MathML¨»«msub»«mi»§#951;«/mi»«mrow»«mi»r«/mi»«mi»e«/mi»«mi»d«/mi»«/mrow»«/msub»«mo»=«/mo»«mfrac»«msub»«mi»§#951;«/mi»«mrow»«mi»s«/mi»«mi»p«/mi»«/mrow»«/msub»«mi»C«/mi»«/mfrac»«mo»§nbsp;«/mo»«mo»(«/mo»«mi»d«/mi»«mi»l«/mi»«mo»/«/mo»«mi»g«/mi»«mo»)«/mo»«/math»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62550" y="904875"/>
          <a:ext cx="106680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457200</xdr:colOff>
      <xdr:row>3</xdr:row>
      <xdr:rowOff>371475</xdr:rowOff>
    </xdr:from>
    <xdr:to>
      <xdr:col>7</xdr:col>
      <xdr:colOff>809625</xdr:colOff>
      <xdr:row>3</xdr:row>
      <xdr:rowOff>638175</xdr:rowOff>
    </xdr:to>
    <xdr:pic>
      <xdr:nvPicPr>
        <xdr:cNvPr id="5" name="Picture 28" descr="«math xmlns=¨http://www.w3.org/1998/Math/MathML¨»«mi mathvariant=¨normal¨»ln«/mi»«mo»§nbsp;«/mo»«msub»«mi»§#951;«/mi»«mi»r«/mi»«/msub»«/math»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942975"/>
          <a:ext cx="35242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390524</xdr:colOff>
      <xdr:row>12</xdr:row>
      <xdr:rowOff>23812</xdr:rowOff>
    </xdr:from>
    <xdr:to>
      <xdr:col>10</xdr:col>
      <xdr:colOff>419099</xdr:colOff>
      <xdr:row>28</xdr:row>
      <xdr:rowOff>114300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247650</xdr:colOff>
      <xdr:row>3</xdr:row>
      <xdr:rowOff>352425</xdr:rowOff>
    </xdr:from>
    <xdr:to>
      <xdr:col>8</xdr:col>
      <xdr:colOff>1136073</xdr:colOff>
      <xdr:row>4</xdr:row>
      <xdr:rowOff>123825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923925"/>
          <a:ext cx="888423" cy="34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123825</xdr:colOff>
      <xdr:row>3</xdr:row>
      <xdr:rowOff>285750</xdr:rowOff>
    </xdr:from>
    <xdr:to>
      <xdr:col>5</xdr:col>
      <xdr:colOff>1123950</xdr:colOff>
      <xdr:row>3</xdr:row>
      <xdr:rowOff>533400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48125" y="857250"/>
          <a:ext cx="1000125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171450</xdr:colOff>
      <xdr:row>3</xdr:row>
      <xdr:rowOff>342900</xdr:rowOff>
    </xdr:from>
    <xdr:to>
      <xdr:col>4</xdr:col>
      <xdr:colOff>923925</xdr:colOff>
      <xdr:row>4</xdr:row>
      <xdr:rowOff>19050</xdr:rowOff>
    </xdr:to>
    <xdr:pic>
      <xdr:nvPicPr>
        <xdr:cNvPr id="2" name="Picture 31" descr="«math xmlns=¨http://www.w3.org/1998/Math/MathML¨»«msub»«mi»§#951;«/mi»«mi»r«/mi»«/msub»«mo»=«/mo»«mfrac»«mi»t«/mi»«msub»«mi»t«/mi»«mn»0«/mn»«/msub»«/mfrac»«/math»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5150" y="914400"/>
          <a:ext cx="752475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219075</xdr:colOff>
      <xdr:row>3</xdr:row>
      <xdr:rowOff>466725</xdr:rowOff>
    </xdr:from>
    <xdr:to>
      <xdr:col>5</xdr:col>
      <xdr:colOff>971550</xdr:colOff>
      <xdr:row>3</xdr:row>
      <xdr:rowOff>733425</xdr:rowOff>
    </xdr:to>
    <xdr:pic>
      <xdr:nvPicPr>
        <xdr:cNvPr id="3" name="Picture 30" descr="«math xmlns=¨http://www.w3.org/1998/Math/MathML¨»«msub»«mi»§#951;«/mi»«mrow»«mi»s«/mi»«mi»p«/mi»«/mrow»«/msub»«mo»=«/mo»«msub»«mi»§#951;«/mi»«mi»r«/mi»«/msub»«mo»-«/mo»«mn»1«/mn»«/math»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6725" y="1038225"/>
          <a:ext cx="752475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3</xdr:row>
      <xdr:rowOff>390525</xdr:rowOff>
    </xdr:from>
    <xdr:to>
      <xdr:col>6</xdr:col>
      <xdr:colOff>1152525</xdr:colOff>
      <xdr:row>3</xdr:row>
      <xdr:rowOff>923925</xdr:rowOff>
    </xdr:to>
    <xdr:pic>
      <xdr:nvPicPr>
        <xdr:cNvPr id="4" name="Picture 29" descr="«math xmlns=¨http://www.w3.org/1998/Math/MathML¨»«msub»«mi»§#951;«/mi»«mrow»«mi»r«/mi»«mi»e«/mi»«mi»d«/mi»«/mrow»«/msub»«mo»=«/mo»«mfrac»«msub»«mi»§#951;«/mi»«mrow»«mi»s«/mi»«mi»p«/mi»«/mrow»«/msub»«mi»C«/mi»«/mfrac»«mo»§nbsp;«/mo»«mo»(«/mo»«mi»d«/mi»«mi»l«/mi»«mo»/«/mo»«mi»g«/mi»«mo»)«/mo»«/math»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962025"/>
          <a:ext cx="1066800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123825</xdr:colOff>
      <xdr:row>3</xdr:row>
      <xdr:rowOff>419100</xdr:rowOff>
    </xdr:from>
    <xdr:to>
      <xdr:col>7</xdr:col>
      <xdr:colOff>485775</xdr:colOff>
      <xdr:row>3</xdr:row>
      <xdr:rowOff>685800</xdr:rowOff>
    </xdr:to>
    <xdr:pic>
      <xdr:nvPicPr>
        <xdr:cNvPr id="5" name="Picture 28" descr="«math xmlns=¨http://www.w3.org/1998/Math/MathML¨»«mi mathvariant=¨normal¨»ln«/mi»«mo»§nbsp;«/mo»«msub»«mi»§#951;«/mi»«mi»r«/mi»«/msub»«/math»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525" y="990600"/>
          <a:ext cx="361950" cy="26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390524</xdr:colOff>
      <xdr:row>12</xdr:row>
      <xdr:rowOff>23812</xdr:rowOff>
    </xdr:from>
    <xdr:to>
      <xdr:col>10</xdr:col>
      <xdr:colOff>419099</xdr:colOff>
      <xdr:row>28</xdr:row>
      <xdr:rowOff>114300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8</xdr:col>
      <xdr:colOff>152400</xdr:colOff>
      <xdr:row>3</xdr:row>
      <xdr:rowOff>476250</xdr:rowOff>
    </xdr:from>
    <xdr:to>
      <xdr:col>8</xdr:col>
      <xdr:colOff>1040823</xdr:colOff>
      <xdr:row>3</xdr:row>
      <xdr:rowOff>828675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4700" y="1047750"/>
          <a:ext cx="888423" cy="352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0"/>
  <sheetViews>
    <sheetView tabSelected="1" workbookViewId="0">
      <selection activeCell="C2" sqref="C2"/>
    </sheetView>
  </sheetViews>
  <sheetFormatPr defaultRowHeight="15" x14ac:dyDescent="0.25"/>
  <cols>
    <col min="3" max="3" width="13.85546875" customWidth="1"/>
    <col min="4" max="4" width="12.5703125" customWidth="1"/>
    <col min="5" max="5" width="15" customWidth="1"/>
    <col min="6" max="6" width="17.28515625" customWidth="1"/>
    <col min="7" max="7" width="18.5703125" customWidth="1"/>
    <col min="8" max="8" width="20.42578125" customWidth="1"/>
    <col min="9" max="9" width="20.85546875" customWidth="1"/>
  </cols>
  <sheetData>
    <row r="2" spans="2:9" x14ac:dyDescent="0.25">
      <c r="B2" s="13" t="s">
        <v>8</v>
      </c>
    </row>
    <row r="4" spans="2:9" ht="45" x14ac:dyDescent="0.25">
      <c r="B4" s="1" t="s">
        <v>0</v>
      </c>
      <c r="C4" s="3" t="s">
        <v>2</v>
      </c>
      <c r="D4" s="3" t="s">
        <v>4</v>
      </c>
      <c r="E4" s="16"/>
      <c r="F4" s="16"/>
      <c r="G4" s="18" t="s">
        <v>6</v>
      </c>
      <c r="H4" s="16"/>
      <c r="I4" s="18" t="s">
        <v>7</v>
      </c>
    </row>
    <row r="5" spans="2:9" x14ac:dyDescent="0.25">
      <c r="B5" s="2" t="s">
        <v>1</v>
      </c>
      <c r="C5" s="4" t="s">
        <v>3</v>
      </c>
      <c r="D5" s="4" t="s">
        <v>5</v>
      </c>
      <c r="E5" s="17"/>
      <c r="F5" s="17"/>
      <c r="G5" s="19"/>
      <c r="H5" s="17"/>
      <c r="I5" s="19"/>
    </row>
    <row r="6" spans="2:9" x14ac:dyDescent="0.25">
      <c r="B6" s="5">
        <v>0.02</v>
      </c>
      <c r="C6" s="5">
        <v>81</v>
      </c>
      <c r="D6" s="5">
        <v>70</v>
      </c>
      <c r="E6" s="6">
        <f>C6/D6</f>
        <v>1.1571428571428573</v>
      </c>
      <c r="F6" s="6">
        <f>E6-1</f>
        <v>0.15714285714285725</v>
      </c>
      <c r="G6" s="6">
        <f>F6/B6</f>
        <v>7.8571428571428621</v>
      </c>
      <c r="H6" s="6">
        <f>LN(E6)</f>
        <v>0.14595391262307986</v>
      </c>
      <c r="I6" s="6">
        <f>H6/B6</f>
        <v>7.2976956311539931</v>
      </c>
    </row>
    <row r="7" spans="2:9" x14ac:dyDescent="0.25">
      <c r="B7" s="5">
        <v>0.04</v>
      </c>
      <c r="C7" s="5">
        <v>92</v>
      </c>
      <c r="D7" s="5">
        <v>70</v>
      </c>
      <c r="E7" s="6">
        <f t="shared" ref="E7:E10" si="0">C7/D7</f>
        <v>1.3142857142857143</v>
      </c>
      <c r="F7" s="6">
        <f t="shared" ref="F7:F10" si="1">E7-1</f>
        <v>0.31428571428571428</v>
      </c>
      <c r="G7" s="6">
        <f>F7/B7</f>
        <v>7.8571428571428568</v>
      </c>
      <c r="H7" s="6">
        <f t="shared" ref="H7:H10" si="2">LN(E7)</f>
        <v>0.27329333499968134</v>
      </c>
      <c r="I7" s="6">
        <f t="shared" ref="I7:I9" si="3">H7/B7</f>
        <v>6.8323333749920332</v>
      </c>
    </row>
    <row r="8" spans="2:9" x14ac:dyDescent="0.25">
      <c r="B8" s="5">
        <v>0.06</v>
      </c>
      <c r="C8" s="5">
        <v>105</v>
      </c>
      <c r="D8" s="5">
        <v>70</v>
      </c>
      <c r="E8" s="6">
        <f t="shared" si="0"/>
        <v>1.5</v>
      </c>
      <c r="F8" s="6">
        <f t="shared" si="1"/>
        <v>0.5</v>
      </c>
      <c r="G8" s="6">
        <f>F8/B8</f>
        <v>8.3333333333333339</v>
      </c>
      <c r="H8" s="6">
        <f t="shared" si="2"/>
        <v>0.40546510810816438</v>
      </c>
      <c r="I8" s="6">
        <f t="shared" si="3"/>
        <v>6.7577518018027396</v>
      </c>
    </row>
    <row r="9" spans="2:9" x14ac:dyDescent="0.25">
      <c r="B9" s="5">
        <v>0.08</v>
      </c>
      <c r="C9" s="5">
        <v>119</v>
      </c>
      <c r="D9" s="5">
        <v>70</v>
      </c>
      <c r="E9" s="6">
        <f t="shared" si="0"/>
        <v>1.7</v>
      </c>
      <c r="F9" s="6">
        <f t="shared" si="1"/>
        <v>0.7</v>
      </c>
      <c r="G9" s="6">
        <f t="shared" ref="G9" si="4">F9/B9</f>
        <v>8.75</v>
      </c>
      <c r="H9" s="6">
        <f t="shared" si="2"/>
        <v>0.53062825106217038</v>
      </c>
      <c r="I9" s="6">
        <f t="shared" si="3"/>
        <v>6.6328531382771292</v>
      </c>
    </row>
    <row r="10" spans="2:9" x14ac:dyDescent="0.25">
      <c r="B10" s="5">
        <v>0.1</v>
      </c>
      <c r="C10" s="5">
        <v>133</v>
      </c>
      <c r="D10" s="5">
        <v>70</v>
      </c>
      <c r="E10" s="6">
        <f t="shared" si="0"/>
        <v>1.9</v>
      </c>
      <c r="F10" s="6">
        <f t="shared" si="1"/>
        <v>0.89999999999999991</v>
      </c>
      <c r="G10" s="6">
        <f>F10/B10</f>
        <v>8.9999999999999982</v>
      </c>
      <c r="H10" s="6">
        <f t="shared" si="2"/>
        <v>0.64185388617239469</v>
      </c>
      <c r="I10" s="6">
        <f>H10/B10</f>
        <v>6.4185388617239463</v>
      </c>
    </row>
    <row r="12" spans="2:9" x14ac:dyDescent="0.25">
      <c r="B12" s="13" t="s">
        <v>9</v>
      </c>
    </row>
    <row r="13" spans="2:9" x14ac:dyDescent="0.25">
      <c r="C13" s="7" t="s">
        <v>18</v>
      </c>
      <c r="D13" s="7" t="s">
        <v>17</v>
      </c>
      <c r="E13" s="7" t="s">
        <v>17</v>
      </c>
    </row>
    <row r="14" spans="2:9" x14ac:dyDescent="0.25">
      <c r="C14" s="7" t="s">
        <v>10</v>
      </c>
      <c r="D14" s="7" t="s">
        <v>11</v>
      </c>
      <c r="E14" s="7" t="s">
        <v>12</v>
      </c>
    </row>
    <row r="15" spans="2:9" x14ac:dyDescent="0.25">
      <c r="C15" s="9">
        <f>B6/100</f>
        <v>2.0000000000000001E-4</v>
      </c>
      <c r="D15" s="10">
        <f>G6*100</f>
        <v>785.71428571428623</v>
      </c>
      <c r="E15" s="10">
        <f>I6*100</f>
        <v>729.76956311539936</v>
      </c>
    </row>
    <row r="16" spans="2:9" x14ac:dyDescent="0.25">
      <c r="C16" s="9">
        <f t="shared" ref="C16:C19" si="5">B7/100</f>
        <v>4.0000000000000002E-4</v>
      </c>
      <c r="D16" s="10">
        <f t="shared" ref="D16:D19" si="6">G7*100</f>
        <v>785.71428571428567</v>
      </c>
      <c r="E16" s="10">
        <f t="shared" ref="E16:E19" si="7">I7*100</f>
        <v>683.23333749920334</v>
      </c>
    </row>
    <row r="17" spans="3:6" x14ac:dyDescent="0.25">
      <c r="C17" s="9">
        <f t="shared" si="5"/>
        <v>5.9999999999999995E-4</v>
      </c>
      <c r="D17" s="10">
        <f t="shared" si="6"/>
        <v>833.33333333333337</v>
      </c>
      <c r="E17" s="10">
        <f t="shared" si="7"/>
        <v>675.77518018027399</v>
      </c>
    </row>
    <row r="18" spans="3:6" x14ac:dyDescent="0.25">
      <c r="C18" s="9">
        <f t="shared" si="5"/>
        <v>8.0000000000000004E-4</v>
      </c>
      <c r="D18" s="10">
        <f t="shared" si="6"/>
        <v>875</v>
      </c>
      <c r="E18" s="10">
        <f t="shared" si="7"/>
        <v>663.28531382771291</v>
      </c>
    </row>
    <row r="19" spans="3:6" x14ac:dyDescent="0.25">
      <c r="C19" s="14">
        <f t="shared" si="5"/>
        <v>1E-3</v>
      </c>
      <c r="D19" s="10">
        <f t="shared" si="6"/>
        <v>899.99999999999977</v>
      </c>
      <c r="E19" s="10">
        <f t="shared" si="7"/>
        <v>641.8538861723946</v>
      </c>
    </row>
    <row r="21" spans="3:6" x14ac:dyDescent="0.25">
      <c r="D21" s="8"/>
    </row>
    <row r="22" spans="3:6" x14ac:dyDescent="0.25">
      <c r="C22" t="s">
        <v>13</v>
      </c>
      <c r="D22" s="12">
        <f>(740.6+737.52)/2</f>
        <v>739.06</v>
      </c>
      <c r="E22" t="s">
        <v>17</v>
      </c>
    </row>
    <row r="24" spans="3:6" x14ac:dyDescent="0.25">
      <c r="C24" t="s">
        <v>15</v>
      </c>
      <c r="D24" s="7">
        <f>5.2*10^-3</f>
        <v>5.2000000000000006E-3</v>
      </c>
      <c r="E24" t="s">
        <v>17</v>
      </c>
    </row>
    <row r="25" spans="3:6" x14ac:dyDescent="0.25">
      <c r="C25" s="11" t="s">
        <v>16</v>
      </c>
      <c r="D25" s="7">
        <v>0.76</v>
      </c>
    </row>
    <row r="27" spans="3:6" x14ac:dyDescent="0.25">
      <c r="C27" t="s">
        <v>19</v>
      </c>
      <c r="D27" s="12" t="s">
        <v>20</v>
      </c>
    </row>
    <row r="28" spans="3:6" x14ac:dyDescent="0.25">
      <c r="C28" t="s">
        <v>14</v>
      </c>
      <c r="D28" s="15">
        <f>(D22/D24)^(1/D25)</f>
        <v>6023339.0212751776</v>
      </c>
      <c r="E28" t="s">
        <v>23</v>
      </c>
    </row>
    <row r="30" spans="3:6" x14ac:dyDescent="0.25">
      <c r="D30" s="15"/>
      <c r="F30" s="7"/>
    </row>
  </sheetData>
  <mergeCells count="5">
    <mergeCell ref="E4:E5"/>
    <mergeCell ref="F4:F5"/>
    <mergeCell ref="G4:G5"/>
    <mergeCell ref="H4:H5"/>
    <mergeCell ref="I4:I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0"/>
  <sheetViews>
    <sheetView workbookViewId="0">
      <selection activeCell="E29" sqref="E29"/>
    </sheetView>
  </sheetViews>
  <sheetFormatPr defaultRowHeight="15" x14ac:dyDescent="0.25"/>
  <cols>
    <col min="3" max="3" width="14.7109375" customWidth="1"/>
    <col min="4" max="4" width="11" customWidth="1"/>
    <col min="5" max="6" width="16.85546875" customWidth="1"/>
    <col min="7" max="7" width="17.7109375" customWidth="1"/>
    <col min="9" max="9" width="17.5703125" customWidth="1"/>
  </cols>
  <sheetData>
    <row r="2" spans="2:9" x14ac:dyDescent="0.25">
      <c r="B2" s="13" t="s">
        <v>21</v>
      </c>
    </row>
    <row r="4" spans="2:9" ht="45" x14ac:dyDescent="0.25">
      <c r="B4" s="1" t="s">
        <v>0</v>
      </c>
      <c r="C4" s="3" t="s">
        <v>2</v>
      </c>
      <c r="D4" s="3" t="s">
        <v>4</v>
      </c>
      <c r="E4" s="16"/>
      <c r="F4" s="16"/>
      <c r="G4" s="18" t="s">
        <v>6</v>
      </c>
      <c r="H4" s="16"/>
      <c r="I4" s="18" t="s">
        <v>7</v>
      </c>
    </row>
    <row r="5" spans="2:9" x14ac:dyDescent="0.25">
      <c r="B5" s="2" t="s">
        <v>1</v>
      </c>
      <c r="C5" s="4" t="s">
        <v>3</v>
      </c>
      <c r="D5" s="4" t="s">
        <v>5</v>
      </c>
      <c r="E5" s="17"/>
      <c r="F5" s="17"/>
      <c r="G5" s="19"/>
      <c r="H5" s="17"/>
      <c r="I5" s="19"/>
    </row>
    <row r="6" spans="2:9" x14ac:dyDescent="0.25">
      <c r="B6" s="5">
        <v>0.02</v>
      </c>
      <c r="C6" s="5">
        <v>87</v>
      </c>
      <c r="D6" s="5">
        <v>70</v>
      </c>
      <c r="E6" s="6">
        <f>C6/D6</f>
        <v>1.2428571428571429</v>
      </c>
      <c r="F6" s="6">
        <f>E6-1</f>
        <v>0.24285714285714288</v>
      </c>
      <c r="G6" s="6">
        <f>F6/B6</f>
        <v>12.142857142857144</v>
      </c>
      <c r="H6" s="6">
        <f>LN(E6)</f>
        <v>0.21741287660522474</v>
      </c>
      <c r="I6" s="6">
        <f>H6/B6</f>
        <v>10.870643830261237</v>
      </c>
    </row>
    <row r="7" spans="2:9" x14ac:dyDescent="0.25">
      <c r="B7" s="5">
        <v>0.04</v>
      </c>
      <c r="C7" s="5">
        <v>108</v>
      </c>
      <c r="D7" s="5">
        <v>70</v>
      </c>
      <c r="E7" s="6">
        <f t="shared" ref="E7:E10" si="0">C7/D7</f>
        <v>1.5428571428571429</v>
      </c>
      <c r="F7" s="6">
        <f t="shared" ref="F7:F10" si="1">E7-1</f>
        <v>0.54285714285714293</v>
      </c>
      <c r="G7" s="6">
        <f>F7/B7</f>
        <v>13.571428571428573</v>
      </c>
      <c r="H7" s="6">
        <f t="shared" ref="H7:H10" si="2">LN(E7)</f>
        <v>0.43363598507486073</v>
      </c>
      <c r="I7" s="6">
        <f t="shared" ref="I7:I9" si="3">H7/B7</f>
        <v>10.840899626871519</v>
      </c>
    </row>
    <row r="8" spans="2:9" x14ac:dyDescent="0.25">
      <c r="B8" s="5">
        <v>0.06</v>
      </c>
      <c r="C8" s="5">
        <v>134</v>
      </c>
      <c r="D8" s="5">
        <v>70</v>
      </c>
      <c r="E8" s="6">
        <f t="shared" si="0"/>
        <v>1.9142857142857144</v>
      </c>
      <c r="F8" s="6">
        <f t="shared" si="1"/>
        <v>0.91428571428571437</v>
      </c>
      <c r="G8" s="6">
        <f>F8/B8</f>
        <v>15.238095238095241</v>
      </c>
      <c r="H8" s="6">
        <f t="shared" si="2"/>
        <v>0.64934455790155243</v>
      </c>
      <c r="I8" s="6">
        <f t="shared" si="3"/>
        <v>10.822409298359208</v>
      </c>
    </row>
    <row r="9" spans="2:9" x14ac:dyDescent="0.25">
      <c r="B9" s="5">
        <v>0.08</v>
      </c>
      <c r="C9" s="5">
        <v>165</v>
      </c>
      <c r="D9" s="5">
        <v>70</v>
      </c>
      <c r="E9" s="6">
        <f t="shared" si="0"/>
        <v>2.3571428571428572</v>
      </c>
      <c r="F9" s="6">
        <f t="shared" si="1"/>
        <v>1.3571428571428572</v>
      </c>
      <c r="G9" s="6">
        <f t="shared" ref="G9" si="4">F9/B9</f>
        <v>16.964285714285715</v>
      </c>
      <c r="H9" s="6">
        <f t="shared" si="2"/>
        <v>0.8574502318512216</v>
      </c>
      <c r="I9" s="6">
        <f t="shared" si="3"/>
        <v>10.718127898140271</v>
      </c>
    </row>
    <row r="10" spans="2:9" x14ac:dyDescent="0.25">
      <c r="B10" s="5">
        <v>0.1</v>
      </c>
      <c r="C10" s="5">
        <v>195</v>
      </c>
      <c r="D10" s="5">
        <v>70</v>
      </c>
      <c r="E10" s="6">
        <f t="shared" si="0"/>
        <v>2.7857142857142856</v>
      </c>
      <c r="F10" s="6">
        <f t="shared" si="1"/>
        <v>1.7857142857142856</v>
      </c>
      <c r="G10" s="6">
        <f>F10/B10</f>
        <v>17.857142857142854</v>
      </c>
      <c r="H10" s="6">
        <f t="shared" si="2"/>
        <v>1.0245043165143877</v>
      </c>
      <c r="I10" s="6">
        <f>H10/B10</f>
        <v>10.245043165143876</v>
      </c>
    </row>
    <row r="12" spans="2:9" x14ac:dyDescent="0.25">
      <c r="B12" s="13" t="s">
        <v>9</v>
      </c>
    </row>
    <row r="13" spans="2:9" x14ac:dyDescent="0.25">
      <c r="C13" s="7" t="s">
        <v>18</v>
      </c>
      <c r="D13" s="7" t="s">
        <v>17</v>
      </c>
      <c r="E13" s="7" t="s">
        <v>17</v>
      </c>
    </row>
    <row r="14" spans="2:9" x14ac:dyDescent="0.25">
      <c r="C14" s="7" t="s">
        <v>10</v>
      </c>
      <c r="D14" s="7" t="s">
        <v>11</v>
      </c>
      <c r="E14" s="7" t="s">
        <v>12</v>
      </c>
    </row>
    <row r="15" spans="2:9" x14ac:dyDescent="0.25">
      <c r="C15" s="9">
        <f>B6/100</f>
        <v>2.0000000000000001E-4</v>
      </c>
      <c r="D15" s="10">
        <f>G6*100</f>
        <v>1214.2857142857144</v>
      </c>
      <c r="E15" s="10">
        <f>I6*100</f>
        <v>1087.0643830261238</v>
      </c>
    </row>
    <row r="16" spans="2:9" x14ac:dyDescent="0.25">
      <c r="C16" s="9">
        <f t="shared" ref="C16:C19" si="5">B7/100</f>
        <v>4.0000000000000002E-4</v>
      </c>
      <c r="D16" s="10">
        <f t="shared" ref="D16:D19" si="6">G7*100</f>
        <v>1357.1428571428573</v>
      </c>
      <c r="E16" s="10">
        <f t="shared" ref="E16:E19" si="7">I7*100</f>
        <v>1084.0899626871519</v>
      </c>
    </row>
    <row r="17" spans="3:6" x14ac:dyDescent="0.25">
      <c r="C17" s="9">
        <f t="shared" si="5"/>
        <v>5.9999999999999995E-4</v>
      </c>
      <c r="D17" s="10">
        <f t="shared" si="6"/>
        <v>1523.8095238095241</v>
      </c>
      <c r="E17" s="10">
        <f t="shared" si="7"/>
        <v>1082.2409298359207</v>
      </c>
    </row>
    <row r="18" spans="3:6" x14ac:dyDescent="0.25">
      <c r="C18" s="9">
        <f t="shared" si="5"/>
        <v>8.0000000000000004E-4</v>
      </c>
      <c r="D18" s="10">
        <f t="shared" si="6"/>
        <v>1696.4285714285716</v>
      </c>
      <c r="E18" s="10">
        <f t="shared" si="7"/>
        <v>1071.8127898140272</v>
      </c>
    </row>
    <row r="19" spans="3:6" x14ac:dyDescent="0.25">
      <c r="C19" s="14">
        <f t="shared" si="5"/>
        <v>1E-3</v>
      </c>
      <c r="D19" s="10">
        <f t="shared" si="6"/>
        <v>1785.7142857142853</v>
      </c>
      <c r="E19" s="10">
        <f t="shared" si="7"/>
        <v>1024.5043165143877</v>
      </c>
    </row>
    <row r="21" spans="3:6" x14ac:dyDescent="0.25">
      <c r="D21" s="8"/>
    </row>
    <row r="22" spans="3:6" x14ac:dyDescent="0.25">
      <c r="C22" t="s">
        <v>13</v>
      </c>
      <c r="D22" s="12">
        <f>(740.6+737.52)/2</f>
        <v>739.06</v>
      </c>
      <c r="E22" t="s">
        <v>17</v>
      </c>
    </row>
    <row r="24" spans="3:6" x14ac:dyDescent="0.25">
      <c r="C24" t="s">
        <v>15</v>
      </c>
      <c r="D24" s="7">
        <f>10.6*10^-3</f>
        <v>1.06E-2</v>
      </c>
      <c r="E24" t="s">
        <v>17</v>
      </c>
    </row>
    <row r="25" spans="3:6" x14ac:dyDescent="0.25">
      <c r="C25" s="11" t="s">
        <v>16</v>
      </c>
      <c r="D25" s="7">
        <v>0.73499999999999999</v>
      </c>
    </row>
    <row r="27" spans="3:6" x14ac:dyDescent="0.25">
      <c r="C27" t="s">
        <v>19</v>
      </c>
      <c r="D27" s="12" t="s">
        <v>22</v>
      </c>
    </row>
    <row r="28" spans="3:6" x14ac:dyDescent="0.25">
      <c r="C28" t="s">
        <v>14</v>
      </c>
      <c r="D28" s="15">
        <f>(D22/D24)^(1/D25)</f>
        <v>3887087.0067707547</v>
      </c>
      <c r="E28" t="s">
        <v>23</v>
      </c>
    </row>
    <row r="30" spans="3:6" x14ac:dyDescent="0.25">
      <c r="F30" s="7"/>
    </row>
  </sheetData>
  <mergeCells count="5">
    <mergeCell ref="E4:E5"/>
    <mergeCell ref="F4:F5"/>
    <mergeCell ref="G4:G5"/>
    <mergeCell ref="H4:H5"/>
    <mergeCell ref="I4:I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Exemplo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Joenck Ribeiro</dc:creator>
  <cp:lastModifiedBy>Natalia Joenck Ribeiro</cp:lastModifiedBy>
  <dcterms:created xsi:type="dcterms:W3CDTF">2015-06-05T18:17:20Z</dcterms:created>
  <dcterms:modified xsi:type="dcterms:W3CDTF">2021-04-07T18:38:50Z</dcterms:modified>
</cp:coreProperties>
</file>