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0DISCIPLINAS\2025-01\ADM PROD\"/>
    </mc:Choice>
  </mc:AlternateContent>
  <xr:revisionPtr revIDLastSave="0" documentId="13_ncr:1_{9EFB820C-A540-4C37-8347-047E553C4C37}" xr6:coauthVersionLast="47" xr6:coauthVersionMax="47" xr10:uidLastSave="{00000000-0000-0000-0000-000000000000}"/>
  <bookViews>
    <workbookView xWindow="-120" yWindow="-120" windowWidth="20730" windowHeight="11040" activeTab="2" xr2:uid="{DDF50E6A-09D4-454F-8D5F-658BC641E4BC}"/>
  </bookViews>
  <sheets>
    <sheet name="Ativ. 3" sheetId="9" r:id="rId1"/>
    <sheet name="Ativ. 4." sheetId="8" r:id="rId2"/>
    <sheet name="Ativ. 5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0" l="1"/>
  <c r="C18" i="8"/>
  <c r="F19" i="8"/>
  <c r="C19" i="8"/>
  <c r="G18" i="8"/>
  <c r="F18" i="8"/>
  <c r="E18" i="8"/>
  <c r="D18" i="8"/>
  <c r="H14" i="9"/>
  <c r="L18" i="10"/>
  <c r="J18" i="10"/>
  <c r="H18" i="10"/>
  <c r="K18" i="10" s="1"/>
  <c r="M18" i="10" s="1"/>
  <c r="I16" i="9"/>
  <c r="I14" i="9"/>
  <c r="H16" i="9"/>
  <c r="H15" i="9"/>
  <c r="H45" i="9"/>
  <c r="I45" i="9" s="1"/>
  <c r="H44" i="9"/>
  <c r="H43" i="9"/>
  <c r="I43" i="9" s="1"/>
  <c r="G19" i="8"/>
  <c r="D19" i="8" l="1"/>
  <c r="E19" i="8"/>
</calcChain>
</file>

<file path=xl/sharedStrings.xml><?xml version="1.0" encoding="utf-8"?>
<sst xmlns="http://schemas.openxmlformats.org/spreadsheetml/2006/main" count="57" uniqueCount="44">
  <si>
    <t>A</t>
  </si>
  <si>
    <t>B</t>
  </si>
  <si>
    <t>C</t>
  </si>
  <si>
    <t>E</t>
  </si>
  <si>
    <t>Uma linha de montagem apresenta os processos (A, B, C, D, E, F, G) a seguir onde cada operador trabalha 45 minutos por hora e deseja-se montar 10 produtos por hora.</t>
  </si>
  <si>
    <r>
      <t>•</t>
    </r>
    <r>
      <rPr>
        <sz val="8"/>
        <color rgb="FF000000"/>
        <rFont val="Arial"/>
        <family val="2"/>
      </rPr>
      <t>Nota-se que houve uma desigualdade entre os operadores, onde nos postos 2 e 3 trabalharam  100% do tempo de ciclo, mas em compensação nos demais postos em porcentagens bem menores.</t>
    </r>
  </si>
  <si>
    <t>Tempo atual de operação dos postos de trabalho</t>
  </si>
  <si>
    <t>TC = tempo disponível para produção / número de peças ( ideal para produzir 10 produtos por hora, considerando 45 min disponível)</t>
  </si>
  <si>
    <t>TC (min)</t>
  </si>
  <si>
    <t>Tempo máximo de cada posto de trabalho</t>
  </si>
  <si>
    <t>N = Número mínimo de operadores para atender TC = somo dos tempos dos postos de trabalho / TC</t>
  </si>
  <si>
    <t>NR = Número real de operadores (nem sempre o número teórico é o suficiente, neste caso são 5 postos de trabalho, então precisa de no mínimo 5 operadores</t>
  </si>
  <si>
    <t>NR</t>
  </si>
  <si>
    <t>Duração da Produção</t>
  </si>
  <si>
    <t>Eficiência de cada posto de trabalho após agrupamento</t>
  </si>
  <si>
    <t>Ociosidade de cada posto de trabalho após agrupamento</t>
  </si>
  <si>
    <t>N</t>
  </si>
  <si>
    <t>POSTO</t>
  </si>
  <si>
    <t>OPERAÇÃO</t>
  </si>
  <si>
    <t>EFICIÊNCIA</t>
  </si>
  <si>
    <t>B+C</t>
  </si>
  <si>
    <t>F+D</t>
  </si>
  <si>
    <t>G</t>
  </si>
  <si>
    <t>REAL</t>
  </si>
  <si>
    <t>OBJ</t>
  </si>
  <si>
    <t>OCIOSIDADE</t>
  </si>
  <si>
    <t>E = eficiência do balanceamento = N/NR  ou a média da eficiência de cada posto</t>
  </si>
  <si>
    <t>Ociosidade %</t>
  </si>
  <si>
    <t>Eficiência posto trab %</t>
  </si>
  <si>
    <t>TEMPO tarefa Ti</t>
  </si>
  <si>
    <t>Tempo disponível</t>
  </si>
  <si>
    <t>Demanda</t>
  </si>
  <si>
    <t>Dado o exemplo abaixo, calculo a eficiência e a ociosidade de cada posto de trabalho:</t>
  </si>
  <si>
    <t>TC = tempo total disponível ou tempo máximo de trabalho de uma ou mais estações</t>
  </si>
  <si>
    <t>TC = 50 s</t>
  </si>
  <si>
    <t>Qual o tempo de ciclo?</t>
  </si>
  <si>
    <t>Calcule a eficiência e a ociosidade de cada posto de trabalho</t>
  </si>
  <si>
    <t xml:space="preserve">Uma linha de montagem apresenta os processos (A, B, C, D, E, F, G) a seguir onde cada operador trabalha 45 minutos por hora e deseja-se montar 10 produtos por hora. </t>
  </si>
  <si>
    <t>1. Calcule o TC (takt time) para montar 10 produtos por hora</t>
  </si>
  <si>
    <t>2. Calcule o TC da situação atual descrita no problema</t>
  </si>
  <si>
    <t>3. Calcule o lead time produtivo</t>
  </si>
  <si>
    <t>4. Calcule o N teórico para atender o TC "ideal"</t>
  </si>
  <si>
    <t>5. Qual o NR da situação "atual" descrita no problema?</t>
  </si>
  <si>
    <t>6. Calcule a eficiência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</si>
</sst>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AD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7" borderId="0" xfId="0" applyFill="1"/>
    <xf numFmtId="0" fontId="3" fillId="7" borderId="0" xfId="0" applyFont="1" applyFill="1"/>
    <xf numFmtId="0" fontId="2" fillId="4" borderId="0" xfId="0" applyFont="1" applyFill="1"/>
    <xf numFmtId="0" fontId="0" fillId="8" borderId="0" xfId="0" applyFill="1"/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10" borderId="0" xfId="0" applyFill="1"/>
    <xf numFmtId="0" fontId="0" fillId="11" borderId="0" xfId="0" applyFill="1"/>
    <xf numFmtId="0" fontId="5" fillId="0" borderId="0" xfId="0" applyFont="1" applyAlignment="1">
      <alignment horizontal="center" vertical="center"/>
    </xf>
    <xf numFmtId="9" fontId="0" fillId="0" borderId="0" xfId="0" applyNumberFormat="1"/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0" fillId="12" borderId="0" xfId="0" applyFill="1"/>
    <xf numFmtId="0" fontId="3" fillId="12" borderId="0" xfId="0" applyFont="1" applyFill="1" applyAlignment="1">
      <alignment horizontal="center" vertical="center"/>
    </xf>
    <xf numFmtId="0" fontId="0" fillId="6" borderId="0" xfId="0" applyFill="1"/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9" fontId="0" fillId="6" borderId="0" xfId="0" applyNumberFormat="1" applyFill="1"/>
    <xf numFmtId="0" fontId="3" fillId="6" borderId="0" xfId="0" applyFont="1" applyFill="1"/>
    <xf numFmtId="0" fontId="2" fillId="6" borderId="0" xfId="0" applyFont="1" applyFill="1"/>
    <xf numFmtId="0" fontId="8" fillId="12" borderId="0" xfId="0" applyFont="1" applyFill="1" applyAlignment="1">
      <alignment vertical="center" wrapText="1" readingOrder="1"/>
    </xf>
    <xf numFmtId="0" fontId="8" fillId="6" borderId="0" xfId="0" applyFont="1" applyFill="1" applyAlignment="1">
      <alignment vertical="center" wrapText="1" readingOrder="1"/>
    </xf>
    <xf numFmtId="0" fontId="1" fillId="12" borderId="0" xfId="0" applyFont="1" applyFill="1"/>
    <xf numFmtId="0" fontId="3" fillId="12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9" fillId="6" borderId="0" xfId="0" applyFont="1" applyFill="1" applyAlignment="1">
      <alignment horizontal="center" vertical="center" wrapText="1" readingOrder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 readingOrder="1"/>
    </xf>
    <xf numFmtId="0" fontId="5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EAD5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</xdr:colOff>
      <xdr:row>10</xdr:row>
      <xdr:rowOff>183584</xdr:rowOff>
    </xdr:from>
    <xdr:to>
      <xdr:col>6</xdr:col>
      <xdr:colOff>530288</xdr:colOff>
      <xdr:row>16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5050771-DAB5-4BFA-B78F-B448A5799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84" y="2088584"/>
          <a:ext cx="3736329" cy="95941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0</xdr:row>
      <xdr:rowOff>66675</xdr:rowOff>
    </xdr:from>
    <xdr:to>
      <xdr:col>10</xdr:col>
      <xdr:colOff>342900</xdr:colOff>
      <xdr:row>2</xdr:row>
      <xdr:rowOff>75089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9420BCD-7699-414F-9FD3-68DC8AA85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1050" y="66675"/>
          <a:ext cx="2124075" cy="38941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509734</xdr:colOff>
      <xdr:row>0</xdr:row>
      <xdr:rowOff>92544</xdr:rowOff>
    </xdr:from>
    <xdr:to>
      <xdr:col>11</xdr:col>
      <xdr:colOff>28576</xdr:colOff>
      <xdr:row>2</xdr:row>
      <xdr:rowOff>125778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BA733BE-EF77-4A02-AD2B-8839D1A4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1959" y="92544"/>
          <a:ext cx="585642" cy="41423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7</xdr:col>
      <xdr:colOff>180975</xdr:colOff>
      <xdr:row>3</xdr:row>
      <xdr:rowOff>0</xdr:rowOff>
    </xdr:from>
    <xdr:to>
      <xdr:col>8</xdr:col>
      <xdr:colOff>485775</xdr:colOff>
      <xdr:row>4</xdr:row>
      <xdr:rowOff>85073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9931EC8-001C-9DC7-A5FA-55AD2209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10100" y="571500"/>
          <a:ext cx="1257300" cy="275573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0</xdr:col>
      <xdr:colOff>323849</xdr:colOff>
      <xdr:row>2</xdr:row>
      <xdr:rowOff>46791</xdr:rowOff>
    </xdr:from>
    <xdr:to>
      <xdr:col>8</xdr:col>
      <xdr:colOff>127484</xdr:colOff>
      <xdr:row>8</xdr:row>
      <xdr:rowOff>142875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6A340F3-40E1-0660-9EC9-F79260BE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49" y="427791"/>
          <a:ext cx="5185260" cy="1239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533399</xdr:colOff>
      <xdr:row>5</xdr:row>
      <xdr:rowOff>84296</xdr:rowOff>
    </xdr:from>
    <xdr:to>
      <xdr:col>9</xdr:col>
      <xdr:colOff>123358</xdr:colOff>
      <xdr:row>11</xdr:row>
      <xdr:rowOff>37766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FF1D49-B0E3-4F0A-83D5-0100FDB58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399" y="1036796"/>
          <a:ext cx="2371259" cy="1096470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3</xdr:row>
      <xdr:rowOff>66675</xdr:rowOff>
    </xdr:from>
    <xdr:to>
      <xdr:col>10</xdr:col>
      <xdr:colOff>504825</xdr:colOff>
      <xdr:row>5</xdr:row>
      <xdr:rowOff>10957</xdr:rowOff>
    </xdr:to>
    <xdr:sp macro="" textlink="">
      <xdr:nvSpPr>
        <xdr:cNvPr id="3" name="CaixaDeTexto 13">
          <a:extLst>
            <a:ext uri="{FF2B5EF4-FFF2-40B4-BE49-F238E27FC236}">
              <a16:creationId xmlns:a16="http://schemas.microsoft.com/office/drawing/2014/main" id="{3D35303C-4323-4150-B7E2-AC619879EA0D}"/>
            </a:ext>
          </a:extLst>
        </xdr:cNvPr>
        <xdr:cNvSpPr txBox="1"/>
      </xdr:nvSpPr>
      <xdr:spPr>
        <a:xfrm>
          <a:off x="3676650" y="638175"/>
          <a:ext cx="3038475" cy="3252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488" i="1"/>
            <a:t>Processos, sequência e tempo:</a:t>
          </a:r>
        </a:p>
      </xdr:txBody>
    </xdr:sp>
    <xdr:clientData/>
  </xdr:twoCellAnchor>
  <xdr:twoCellAnchor editAs="oneCell">
    <xdr:from>
      <xdr:col>0</xdr:col>
      <xdr:colOff>123825</xdr:colOff>
      <xdr:row>3</xdr:row>
      <xdr:rowOff>126663</xdr:rowOff>
    </xdr:from>
    <xdr:to>
      <xdr:col>5</xdr:col>
      <xdr:colOff>85146</xdr:colOff>
      <xdr:row>10</xdr:row>
      <xdr:rowOff>118726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0023E02-BB34-4000-AFDC-ABEA6F5D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698163"/>
          <a:ext cx="3171246" cy="1325563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447675</xdr:colOff>
      <xdr:row>13</xdr:row>
      <xdr:rowOff>114300</xdr:rowOff>
    </xdr:from>
    <xdr:to>
      <xdr:col>10</xdr:col>
      <xdr:colOff>628650</xdr:colOff>
      <xdr:row>15</xdr:row>
      <xdr:rowOff>122714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73DF8EB-FCC2-9DBD-5687-7478A6B7F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6800" y="2590800"/>
          <a:ext cx="2124075" cy="38941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757384</xdr:colOff>
      <xdr:row>13</xdr:row>
      <xdr:rowOff>111594</xdr:rowOff>
    </xdr:from>
    <xdr:to>
      <xdr:col>11</xdr:col>
      <xdr:colOff>276226</xdr:colOff>
      <xdr:row>15</xdr:row>
      <xdr:rowOff>144828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B872E225-1E9E-B0C5-1D3E-BC4A38DC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9609" y="2588094"/>
          <a:ext cx="585642" cy="41423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7</xdr:col>
      <xdr:colOff>485775</xdr:colOff>
      <xdr:row>16</xdr:row>
      <xdr:rowOff>47625</xdr:rowOff>
    </xdr:from>
    <xdr:to>
      <xdr:col>9</xdr:col>
      <xdr:colOff>180975</xdr:colOff>
      <xdr:row>17</xdr:row>
      <xdr:rowOff>132698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2B4A982-F052-44FC-903E-1149042D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14900" y="3095625"/>
          <a:ext cx="1257300" cy="275573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533399</xdr:colOff>
      <xdr:row>5</xdr:row>
      <xdr:rowOff>84296</xdr:rowOff>
    </xdr:from>
    <xdr:to>
      <xdr:col>9</xdr:col>
      <xdr:colOff>123358</xdr:colOff>
      <xdr:row>11</xdr:row>
      <xdr:rowOff>37766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A86FB4-BFA4-49B2-B368-1C9E48963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3324" y="1036796"/>
          <a:ext cx="2371259" cy="1096470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3</xdr:row>
      <xdr:rowOff>66675</xdr:rowOff>
    </xdr:from>
    <xdr:to>
      <xdr:col>10</xdr:col>
      <xdr:colOff>504825</xdr:colOff>
      <xdr:row>5</xdr:row>
      <xdr:rowOff>10957</xdr:rowOff>
    </xdr:to>
    <xdr:sp macro="" textlink="">
      <xdr:nvSpPr>
        <xdr:cNvPr id="3" name="CaixaDeTexto 13">
          <a:extLst>
            <a:ext uri="{FF2B5EF4-FFF2-40B4-BE49-F238E27FC236}">
              <a16:creationId xmlns:a16="http://schemas.microsoft.com/office/drawing/2014/main" id="{9C26C027-2D84-4E47-BA33-4F5FB81D637B}"/>
            </a:ext>
          </a:extLst>
        </xdr:cNvPr>
        <xdr:cNvSpPr txBox="1"/>
      </xdr:nvSpPr>
      <xdr:spPr>
        <a:xfrm>
          <a:off x="3838575" y="638175"/>
          <a:ext cx="3038475" cy="3252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488" i="1"/>
            <a:t>Processos, sequência e tempo:</a:t>
          </a:r>
        </a:p>
      </xdr:txBody>
    </xdr:sp>
    <xdr:clientData/>
  </xdr:twoCellAnchor>
  <xdr:twoCellAnchor editAs="oneCell">
    <xdr:from>
      <xdr:col>0</xdr:col>
      <xdr:colOff>123825</xdr:colOff>
      <xdr:row>2</xdr:row>
      <xdr:rowOff>98088</xdr:rowOff>
    </xdr:from>
    <xdr:to>
      <xdr:col>4</xdr:col>
      <xdr:colOff>447675</xdr:colOff>
      <xdr:row>8</xdr:row>
      <xdr:rowOff>177377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335820-5FDA-4E0F-88CA-173EDF28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479088"/>
          <a:ext cx="2924175" cy="1222289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38101</xdr:colOff>
      <xdr:row>0</xdr:row>
      <xdr:rowOff>85725</xdr:rowOff>
    </xdr:from>
    <xdr:to>
      <xdr:col>13</xdr:col>
      <xdr:colOff>323851</xdr:colOff>
      <xdr:row>2</xdr:row>
      <xdr:rowOff>42094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3373401-F1B0-4C2C-B4FF-D3C09784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0326" y="85725"/>
          <a:ext cx="2571750" cy="337369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9524</xdr:colOff>
      <xdr:row>5</xdr:row>
      <xdr:rowOff>11316</xdr:rowOff>
    </xdr:from>
    <xdr:to>
      <xdr:col>12</xdr:col>
      <xdr:colOff>104775</xdr:colOff>
      <xdr:row>7</xdr:row>
      <xdr:rowOff>54300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1102276-6B2E-420E-A988-7FC75883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49" y="963816"/>
          <a:ext cx="1771651" cy="42398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57150</xdr:colOff>
      <xdr:row>7</xdr:row>
      <xdr:rowOff>123825</xdr:rowOff>
    </xdr:from>
    <xdr:to>
      <xdr:col>12</xdr:col>
      <xdr:colOff>504825</xdr:colOff>
      <xdr:row>9</xdr:row>
      <xdr:rowOff>132239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03F4BA4-04CD-482F-B97A-ECDA84B51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29375" y="1457325"/>
          <a:ext cx="2124075" cy="38941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13</xdr:col>
      <xdr:colOff>23959</xdr:colOff>
      <xdr:row>7</xdr:row>
      <xdr:rowOff>121119</xdr:rowOff>
    </xdr:from>
    <xdr:to>
      <xdr:col>14</xdr:col>
      <xdr:colOff>1</xdr:colOff>
      <xdr:row>9</xdr:row>
      <xdr:rowOff>154353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44B59AC-5FCA-46CC-89B4-4B6F60C4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82184" y="1454619"/>
          <a:ext cx="585642" cy="41423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F45A-D17B-4843-AF13-9EA6B87ADD1B}">
  <dimension ref="A1:N45"/>
  <sheetViews>
    <sheetView zoomScaleNormal="100" workbookViewId="0">
      <selection activeCell="H16" sqref="H16"/>
    </sheetView>
  </sheetViews>
  <sheetFormatPr defaultRowHeight="15" x14ac:dyDescent="0.25"/>
  <cols>
    <col min="2" max="2" width="11.5703125" customWidth="1"/>
    <col min="8" max="8" width="14.28515625" customWidth="1"/>
    <col min="10" max="10" width="5.7109375" customWidth="1"/>
    <col min="11" max="11" width="16" customWidth="1"/>
  </cols>
  <sheetData>
    <row r="1" spans="1:14" ht="15" customHeight="1" x14ac:dyDescent="0.25">
      <c r="A1" s="61" t="s">
        <v>32</v>
      </c>
      <c r="B1" s="61"/>
      <c r="C1" s="61"/>
      <c r="D1" s="61"/>
      <c r="E1" s="61"/>
      <c r="F1" s="61"/>
      <c r="G1" s="49"/>
      <c r="H1" s="50"/>
      <c r="I1" s="37"/>
      <c r="J1" s="37"/>
    </row>
    <row r="2" spans="1:14" x14ac:dyDescent="0.25">
      <c r="A2" s="61"/>
      <c r="B2" s="61"/>
      <c r="C2" s="61"/>
      <c r="D2" s="61"/>
      <c r="E2" s="61"/>
      <c r="F2" s="61"/>
      <c r="G2" s="49"/>
      <c r="H2" s="50"/>
      <c r="I2" s="37"/>
      <c r="J2" s="37"/>
    </row>
    <row r="3" spans="1:14" x14ac:dyDescent="0.25">
      <c r="A3" s="49"/>
      <c r="B3" s="49"/>
      <c r="C3" s="49"/>
      <c r="D3" s="49"/>
      <c r="E3" s="49"/>
      <c r="F3" s="49"/>
      <c r="G3" s="49"/>
      <c r="H3" s="50"/>
      <c r="I3" s="37"/>
      <c r="J3" s="37"/>
    </row>
    <row r="4" spans="1:14" x14ac:dyDescent="0.25">
      <c r="A4" s="35"/>
      <c r="B4" s="35"/>
      <c r="C4" s="35"/>
      <c r="D4" s="35"/>
      <c r="E4" s="35"/>
      <c r="F4" s="35"/>
      <c r="G4" s="35"/>
      <c r="H4" s="37"/>
      <c r="I4" s="37"/>
      <c r="J4" s="37"/>
    </row>
    <row r="5" spans="1:14" x14ac:dyDescent="0.25">
      <c r="A5" s="35"/>
      <c r="B5" s="35"/>
      <c r="C5" s="35"/>
      <c r="D5" s="35"/>
      <c r="E5" s="35"/>
      <c r="F5" s="35"/>
      <c r="G5" s="35"/>
      <c r="H5" s="37"/>
      <c r="I5" s="37"/>
      <c r="J5" s="37"/>
    </row>
    <row r="6" spans="1:14" x14ac:dyDescent="0.25">
      <c r="A6" s="35"/>
      <c r="B6" s="35"/>
      <c r="C6" s="35"/>
      <c r="D6" s="35"/>
      <c r="E6" s="35"/>
      <c r="F6" s="35"/>
      <c r="G6" s="35"/>
      <c r="H6" s="37"/>
      <c r="I6" s="37"/>
      <c r="J6" s="37"/>
    </row>
    <row r="7" spans="1:14" x14ac:dyDescent="0.25">
      <c r="A7" s="35"/>
      <c r="B7" s="35"/>
      <c r="C7" s="35"/>
      <c r="D7" s="35"/>
      <c r="E7" s="35"/>
      <c r="F7" s="35"/>
      <c r="G7" s="35"/>
      <c r="H7" s="37"/>
      <c r="I7" s="37"/>
      <c r="J7" s="37"/>
    </row>
    <row r="8" spans="1:14" x14ac:dyDescent="0.25">
      <c r="A8" s="35"/>
      <c r="B8" s="35"/>
      <c r="C8" s="35"/>
      <c r="D8" s="35"/>
      <c r="E8" s="35"/>
      <c r="F8" s="35"/>
      <c r="G8" s="35"/>
      <c r="H8" s="37"/>
      <c r="I8" s="37"/>
      <c r="J8" s="37"/>
    </row>
    <row r="9" spans="1:14" x14ac:dyDescent="0.25">
      <c r="A9" s="35"/>
      <c r="B9" s="35"/>
      <c r="C9" s="35"/>
      <c r="D9" s="35"/>
      <c r="E9" s="35"/>
      <c r="F9" s="35"/>
      <c r="G9" s="35"/>
      <c r="H9" s="37"/>
      <c r="I9" s="37"/>
      <c r="J9" s="37"/>
    </row>
    <row r="10" spans="1:14" x14ac:dyDescent="0.25">
      <c r="A10" s="35"/>
      <c r="B10" s="35" t="s">
        <v>0</v>
      </c>
      <c r="C10" s="35"/>
      <c r="D10" s="35" t="s">
        <v>1</v>
      </c>
      <c r="E10" s="35"/>
      <c r="F10" s="35" t="s">
        <v>2</v>
      </c>
      <c r="G10" s="35"/>
      <c r="H10" s="37"/>
      <c r="I10" s="37"/>
      <c r="J10" s="37"/>
    </row>
    <row r="11" spans="1:14" x14ac:dyDescent="0.25">
      <c r="A11" s="35"/>
      <c r="B11" s="35"/>
      <c r="C11" s="35"/>
      <c r="D11" s="35"/>
      <c r="E11" s="35"/>
      <c r="F11" s="35"/>
      <c r="G11" s="35"/>
      <c r="H11" s="37"/>
      <c r="I11" s="37"/>
      <c r="J11" s="37"/>
    </row>
    <row r="12" spans="1:14" x14ac:dyDescent="0.25">
      <c r="A12" s="35"/>
      <c r="B12" s="35"/>
      <c r="C12" s="35"/>
      <c r="D12" s="35"/>
      <c r="E12" s="35"/>
      <c r="F12" s="35"/>
      <c r="G12" s="35"/>
      <c r="H12" s="58" t="s">
        <v>28</v>
      </c>
      <c r="I12" s="59" t="s">
        <v>27</v>
      </c>
      <c r="J12" s="37"/>
    </row>
    <row r="13" spans="1:14" x14ac:dyDescent="0.25">
      <c r="A13" s="35"/>
      <c r="B13" s="35"/>
      <c r="C13" s="35"/>
      <c r="D13" s="35"/>
      <c r="E13" s="35"/>
      <c r="F13" s="35"/>
      <c r="G13" s="35"/>
      <c r="H13" s="58"/>
      <c r="I13" s="60"/>
      <c r="J13" s="37"/>
    </row>
    <row r="14" spans="1:14" x14ac:dyDescent="0.25">
      <c r="A14" s="35"/>
      <c r="B14" s="35"/>
      <c r="C14" s="35"/>
      <c r="D14" s="35"/>
      <c r="E14" s="35"/>
      <c r="F14" s="35"/>
      <c r="G14" s="35"/>
      <c r="H14" s="23">
        <f>32/(1*50)*100</f>
        <v>64</v>
      </c>
      <c r="I14" s="24">
        <f>100-H14</f>
        <v>36</v>
      </c>
      <c r="J14" s="37"/>
      <c r="K14" s="37"/>
      <c r="L14" s="37"/>
      <c r="M14" s="37"/>
      <c r="N14" s="37"/>
    </row>
    <row r="15" spans="1:14" x14ac:dyDescent="0.25">
      <c r="A15" s="35"/>
      <c r="B15" s="36"/>
      <c r="C15" s="36"/>
      <c r="D15" s="36"/>
      <c r="E15" s="36"/>
      <c r="F15" s="36"/>
      <c r="G15" s="36"/>
      <c r="H15" s="23">
        <f>50/50*100</f>
        <v>100</v>
      </c>
      <c r="I15" s="24">
        <v>0</v>
      </c>
      <c r="J15" s="40"/>
      <c r="K15" s="41"/>
      <c r="L15" s="42"/>
      <c r="M15" s="43"/>
      <c r="N15" s="37"/>
    </row>
    <row r="16" spans="1:14" x14ac:dyDescent="0.25">
      <c r="A16" s="35"/>
      <c r="B16" s="36"/>
      <c r="C16" s="36"/>
      <c r="D16" s="36"/>
      <c r="E16" s="36"/>
      <c r="F16" s="36"/>
      <c r="G16" s="36"/>
      <c r="H16" s="23">
        <f>45/50*100</f>
        <v>90</v>
      </c>
      <c r="I16" s="24">
        <f>100-H16</f>
        <v>10</v>
      </c>
      <c r="J16" s="41"/>
      <c r="K16" s="41"/>
      <c r="L16" s="37"/>
      <c r="M16" s="43"/>
      <c r="N16" s="37"/>
    </row>
    <row r="17" spans="1:14" x14ac:dyDescent="0.25">
      <c r="A17" s="51" t="s">
        <v>34</v>
      </c>
      <c r="B17" s="36"/>
      <c r="C17" s="36"/>
      <c r="D17" s="36"/>
      <c r="E17" s="36"/>
      <c r="F17" s="36"/>
      <c r="G17" s="36"/>
      <c r="H17" s="62"/>
      <c r="I17" s="45"/>
      <c r="J17" s="41"/>
      <c r="K17" s="63"/>
      <c r="L17" s="64"/>
      <c r="M17" s="64"/>
      <c r="N17" s="37"/>
    </row>
    <row r="18" spans="1:14" x14ac:dyDescent="0.25">
      <c r="A18" s="35" t="s">
        <v>33</v>
      </c>
      <c r="B18" s="36"/>
      <c r="C18" s="36"/>
      <c r="D18" s="36"/>
      <c r="E18" s="36"/>
      <c r="F18" s="36"/>
      <c r="G18" s="36"/>
      <c r="H18" s="62"/>
      <c r="I18" s="45"/>
      <c r="J18" s="41"/>
      <c r="K18" s="63"/>
      <c r="L18" s="64"/>
      <c r="M18" s="64"/>
      <c r="N18" s="46"/>
    </row>
    <row r="19" spans="1:14" x14ac:dyDescent="0.25">
      <c r="A19" s="26" t="s">
        <v>14</v>
      </c>
      <c r="B19" s="26"/>
      <c r="C19" s="26"/>
      <c r="D19" s="26"/>
      <c r="E19" s="26"/>
      <c r="F19" s="26"/>
      <c r="G19" s="38"/>
      <c r="H19" s="44"/>
      <c r="I19" s="45"/>
      <c r="J19" s="41"/>
      <c r="K19" s="37"/>
      <c r="L19" s="43"/>
      <c r="M19" s="37"/>
      <c r="N19" s="37"/>
    </row>
    <row r="20" spans="1:14" x14ac:dyDescent="0.25">
      <c r="A20" s="25" t="s">
        <v>15</v>
      </c>
      <c r="B20" s="25"/>
      <c r="C20" s="25"/>
      <c r="D20" s="25"/>
      <c r="E20" s="25"/>
      <c r="F20" s="25"/>
      <c r="G20" s="37"/>
      <c r="H20" s="37"/>
      <c r="I20" s="37"/>
      <c r="J20" s="37"/>
      <c r="K20" s="37"/>
      <c r="L20" s="37"/>
      <c r="M20" s="37"/>
      <c r="N20" s="37"/>
    </row>
    <row r="21" spans="1:14" x14ac:dyDescent="0.25">
      <c r="A21" s="57"/>
      <c r="B21" s="57"/>
      <c r="C21" s="57"/>
      <c r="D21" s="57"/>
      <c r="E21" s="57"/>
      <c r="F21" s="57"/>
      <c r="G21" s="57"/>
      <c r="H21" s="57"/>
      <c r="I21" s="37"/>
      <c r="J21" s="37"/>
      <c r="K21" s="37"/>
      <c r="L21" s="37"/>
      <c r="M21" s="37"/>
      <c r="N21" s="37"/>
    </row>
    <row r="22" spans="1:14" x14ac:dyDescent="0.25">
      <c r="A22" s="57"/>
      <c r="B22" s="57"/>
      <c r="C22" s="57"/>
      <c r="D22" s="57"/>
      <c r="E22" s="57"/>
      <c r="F22" s="57"/>
      <c r="G22" s="57"/>
      <c r="H22" s="57"/>
      <c r="I22" s="37"/>
      <c r="J22" s="37"/>
      <c r="K22" s="37"/>
      <c r="L22" s="37"/>
      <c r="M22" s="37"/>
      <c r="N22" s="37"/>
    </row>
    <row r="23" spans="1:14" x14ac:dyDescent="0.25">
      <c r="A23" s="4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25">
      <c r="A24" s="4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25">
      <c r="A25" s="47"/>
      <c r="B25" s="47"/>
      <c r="C25" s="47"/>
      <c r="D25" s="47"/>
      <c r="E25" s="47"/>
      <c r="F25" s="47"/>
      <c r="G25" s="37"/>
      <c r="H25" s="37"/>
      <c r="I25" s="37"/>
      <c r="J25" s="37"/>
      <c r="K25" s="37"/>
      <c r="L25" s="37"/>
      <c r="M25" s="37"/>
      <c r="N25" s="37"/>
    </row>
    <row r="26" spans="1:14" x14ac:dyDescent="0.25">
      <c r="A26" s="4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41" spans="8:9" x14ac:dyDescent="0.25">
      <c r="H41" s="58" t="s">
        <v>28</v>
      </c>
      <c r="I41" s="59" t="s">
        <v>27</v>
      </c>
    </row>
    <row r="42" spans="8:9" x14ac:dyDescent="0.25">
      <c r="H42" s="58"/>
      <c r="I42" s="60"/>
    </row>
    <row r="43" spans="8:9" x14ac:dyDescent="0.25">
      <c r="H43" s="23">
        <f>32/50*100</f>
        <v>64</v>
      </c>
      <c r="I43" s="24">
        <f>100-H43</f>
        <v>36</v>
      </c>
    </row>
    <row r="44" spans="8:9" x14ac:dyDescent="0.25">
      <c r="H44" s="23">
        <f>50/50*100</f>
        <v>100</v>
      </c>
      <c r="I44" s="24">
        <v>0</v>
      </c>
    </row>
    <row r="45" spans="8:9" x14ac:dyDescent="0.25">
      <c r="H45" s="23">
        <f>45/50*100</f>
        <v>90</v>
      </c>
      <c r="I45" s="24">
        <f>100-H45</f>
        <v>10</v>
      </c>
    </row>
  </sheetData>
  <mergeCells count="10">
    <mergeCell ref="K17:K18"/>
    <mergeCell ref="L17:L18"/>
    <mergeCell ref="M17:M18"/>
    <mergeCell ref="A21:H22"/>
    <mergeCell ref="H41:H42"/>
    <mergeCell ref="I41:I42"/>
    <mergeCell ref="A1:F2"/>
    <mergeCell ref="H12:H13"/>
    <mergeCell ref="I12:I13"/>
    <mergeCell ref="H17:H1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C256-9E02-4F39-AA86-7EDB66F761A3}">
  <dimension ref="A1:N49"/>
  <sheetViews>
    <sheetView topLeftCell="A4" workbookViewId="0">
      <selection activeCell="L20" sqref="L20"/>
    </sheetView>
  </sheetViews>
  <sheetFormatPr defaultRowHeight="15" x14ac:dyDescent="0.25"/>
  <cols>
    <col min="2" max="2" width="11.5703125" customWidth="1"/>
    <col min="8" max="8" width="14.28515625" customWidth="1"/>
    <col min="10" max="10" width="5.7109375" customWidth="1"/>
    <col min="11" max="11" width="16" customWidth="1"/>
  </cols>
  <sheetData>
    <row r="1" spans="1:13" x14ac:dyDescent="0.25">
      <c r="A1" s="61" t="s">
        <v>37</v>
      </c>
      <c r="B1" s="61"/>
      <c r="C1" s="61"/>
      <c r="D1" s="61"/>
      <c r="E1" s="61"/>
      <c r="F1" s="61"/>
      <c r="G1" s="61"/>
      <c r="H1" s="61"/>
      <c r="I1" s="35"/>
      <c r="J1" s="35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35"/>
      <c r="J2" s="35"/>
    </row>
    <row r="3" spans="1:13" x14ac:dyDescent="0.25">
      <c r="A3" s="61"/>
      <c r="B3" s="61"/>
      <c r="C3" s="61"/>
      <c r="D3" s="61"/>
      <c r="E3" s="61"/>
      <c r="F3" s="61"/>
      <c r="G3" s="61"/>
      <c r="H3" s="61"/>
      <c r="I3" s="35"/>
      <c r="J3" s="35"/>
    </row>
    <row r="4" spans="1:13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3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3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3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3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3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3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3" x14ac:dyDescent="0.25">
      <c r="A12" s="35" t="s">
        <v>35</v>
      </c>
      <c r="B12" s="35"/>
      <c r="C12" s="35">
        <v>4.5</v>
      </c>
      <c r="D12" s="35"/>
      <c r="E12" s="35"/>
      <c r="F12" s="35"/>
      <c r="G12" s="35"/>
      <c r="H12" s="35"/>
      <c r="I12" s="35"/>
      <c r="J12" s="35"/>
    </row>
    <row r="13" spans="1:13" x14ac:dyDescent="0.25">
      <c r="A13" s="35" t="s">
        <v>36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3" x14ac:dyDescent="0.25">
      <c r="H14" s="37"/>
      <c r="I14" s="37"/>
      <c r="J14" s="37"/>
      <c r="K14" s="37"/>
      <c r="L14" s="37"/>
    </row>
    <row r="15" spans="1:13" x14ac:dyDescent="0.25">
      <c r="B15" s="34" t="s">
        <v>17</v>
      </c>
      <c r="C15" s="34">
        <v>1</v>
      </c>
      <c r="D15" s="34">
        <v>2</v>
      </c>
      <c r="E15" s="34">
        <v>3</v>
      </c>
      <c r="F15" s="34">
        <v>4</v>
      </c>
      <c r="G15" s="52">
        <v>5</v>
      </c>
      <c r="H15" s="39"/>
      <c r="I15" s="66"/>
      <c r="J15" s="66"/>
      <c r="K15" s="41"/>
      <c r="L15" s="42"/>
      <c r="M15" s="3"/>
    </row>
    <row r="16" spans="1:13" x14ac:dyDescent="0.25">
      <c r="B16" s="34" t="s">
        <v>18</v>
      </c>
      <c r="C16" s="34" t="s">
        <v>0</v>
      </c>
      <c r="D16" s="34" t="s">
        <v>20</v>
      </c>
      <c r="E16" s="34" t="s">
        <v>21</v>
      </c>
      <c r="F16" s="34" t="s">
        <v>22</v>
      </c>
      <c r="G16" s="52" t="s">
        <v>3</v>
      </c>
      <c r="H16" s="44"/>
      <c r="I16" s="45"/>
      <c r="J16" s="41"/>
      <c r="K16" s="41"/>
      <c r="L16" s="37"/>
      <c r="M16" s="3"/>
    </row>
    <row r="17" spans="1:14" x14ac:dyDescent="0.25">
      <c r="B17" s="34" t="s">
        <v>29</v>
      </c>
      <c r="C17" s="34">
        <v>3</v>
      </c>
      <c r="D17" s="34">
        <v>4.5</v>
      </c>
      <c r="E17" s="34">
        <v>4.5</v>
      </c>
      <c r="F17" s="34">
        <v>2.5</v>
      </c>
      <c r="G17" s="52">
        <v>3</v>
      </c>
      <c r="H17" s="62"/>
      <c r="I17" s="45"/>
      <c r="J17" s="41"/>
      <c r="K17" s="63"/>
      <c r="L17" s="64"/>
      <c r="M17" s="67"/>
    </row>
    <row r="18" spans="1:14" x14ac:dyDescent="0.25">
      <c r="B18" s="32" t="s">
        <v>19</v>
      </c>
      <c r="C18" s="32">
        <f>C17/(1*C12)*100</f>
        <v>66.666666666666657</v>
      </c>
      <c r="D18" s="32">
        <f>D17/(1*C12)*100</f>
        <v>100</v>
      </c>
      <c r="E18" s="32">
        <f>E17/C12*100</f>
        <v>100</v>
      </c>
      <c r="F18" s="32">
        <f>F17/C12*100</f>
        <v>55.555555555555557</v>
      </c>
      <c r="G18" s="53">
        <f>G17/C12*100</f>
        <v>66.666666666666657</v>
      </c>
      <c r="H18" s="62"/>
      <c r="I18" s="45"/>
      <c r="J18" s="41"/>
      <c r="K18" s="63"/>
      <c r="L18" s="64"/>
      <c r="M18" s="67"/>
      <c r="N18" s="28"/>
    </row>
    <row r="19" spans="1:14" x14ac:dyDescent="0.25">
      <c r="B19" s="33" t="s">
        <v>25</v>
      </c>
      <c r="C19" s="33">
        <f>100-C18</f>
        <v>33.333333333333343</v>
      </c>
      <c r="D19" s="33">
        <f>100-D18</f>
        <v>0</v>
      </c>
      <c r="E19" s="33">
        <f t="shared" ref="E19:G19" si="0">100-E18</f>
        <v>0</v>
      </c>
      <c r="F19" s="33">
        <f>100-F18</f>
        <v>44.444444444444443</v>
      </c>
      <c r="G19" s="54">
        <f t="shared" si="0"/>
        <v>33.333333333333343</v>
      </c>
      <c r="H19" s="44"/>
      <c r="I19" s="45"/>
      <c r="J19" s="41"/>
      <c r="K19" s="37"/>
      <c r="L19" s="43"/>
    </row>
    <row r="21" spans="1:14" x14ac:dyDescent="0.25">
      <c r="A21" s="65" t="s">
        <v>5</v>
      </c>
      <c r="B21" s="65"/>
      <c r="C21" s="65"/>
      <c r="D21" s="65"/>
      <c r="E21" s="65"/>
      <c r="F21" s="65"/>
      <c r="G21" s="65"/>
      <c r="H21" s="65"/>
    </row>
    <row r="22" spans="1:14" x14ac:dyDescent="0.25">
      <c r="A22" s="65"/>
      <c r="B22" s="65"/>
      <c r="C22" s="65"/>
      <c r="D22" s="65"/>
      <c r="E22" s="65"/>
      <c r="F22" s="65"/>
      <c r="G22" s="65"/>
      <c r="H22" s="65"/>
    </row>
    <row r="23" spans="1:14" x14ac:dyDescent="0.25">
      <c r="A23" s="55"/>
    </row>
    <row r="24" spans="1:14" x14ac:dyDescent="0.25">
      <c r="A24" s="55"/>
    </row>
    <row r="25" spans="1:14" x14ac:dyDescent="0.25">
      <c r="A25" s="55"/>
      <c r="B25" s="55"/>
      <c r="C25" s="55"/>
      <c r="D25" s="55"/>
      <c r="E25" s="55"/>
      <c r="F25" s="55"/>
    </row>
    <row r="26" spans="1:14" x14ac:dyDescent="0.25">
      <c r="A26" s="56"/>
    </row>
    <row r="48" spans="1:6" x14ac:dyDescent="0.25">
      <c r="A48" s="26"/>
      <c r="B48" s="26"/>
      <c r="C48" s="26"/>
      <c r="D48" s="26"/>
      <c r="E48" s="26"/>
      <c r="F48" s="26"/>
    </row>
    <row r="49" spans="1:6" x14ac:dyDescent="0.25">
      <c r="A49" s="25"/>
      <c r="B49" s="25"/>
      <c r="C49" s="25"/>
      <c r="D49" s="25"/>
      <c r="E49" s="25"/>
      <c r="F49" s="25"/>
    </row>
  </sheetData>
  <mergeCells count="7">
    <mergeCell ref="L17:L18"/>
    <mergeCell ref="M17:M18"/>
    <mergeCell ref="A21:H22"/>
    <mergeCell ref="A1:H3"/>
    <mergeCell ref="I15:J15"/>
    <mergeCell ref="H17:H18"/>
    <mergeCell ref="K17:K1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D27D-59C9-48DF-8590-E7F83A2B948A}">
  <dimension ref="A1:N49"/>
  <sheetViews>
    <sheetView tabSelected="1" topLeftCell="A10" workbookViewId="0">
      <selection activeCell="G30" sqref="G30"/>
    </sheetView>
  </sheetViews>
  <sheetFormatPr defaultRowHeight="15" x14ac:dyDescent="0.25"/>
  <cols>
    <col min="2" max="2" width="11.5703125" customWidth="1"/>
    <col min="8" max="8" width="14.28515625" customWidth="1"/>
    <col min="10" max="10" width="5.7109375" customWidth="1"/>
    <col min="11" max="11" width="16" customWidth="1"/>
  </cols>
  <sheetData>
    <row r="1" spans="1:13" x14ac:dyDescent="0.25">
      <c r="A1" s="61" t="s">
        <v>4</v>
      </c>
      <c r="B1" s="61"/>
      <c r="C1" s="61"/>
      <c r="D1" s="61"/>
      <c r="E1" s="61"/>
      <c r="F1" s="61"/>
      <c r="G1" s="61"/>
      <c r="H1" s="61"/>
      <c r="I1" s="35"/>
      <c r="J1" s="35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35"/>
      <c r="J2" s="35"/>
    </row>
    <row r="3" spans="1:13" x14ac:dyDescent="0.25">
      <c r="A3" s="61"/>
      <c r="B3" s="61"/>
      <c r="C3" s="61"/>
      <c r="D3" s="61"/>
      <c r="E3" s="61"/>
      <c r="F3" s="61"/>
      <c r="G3" s="61"/>
      <c r="H3" s="61"/>
      <c r="I3" s="35"/>
      <c r="J3" s="35"/>
    </row>
    <row r="4" spans="1:13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t="s">
        <v>30</v>
      </c>
      <c r="L4">
        <v>45</v>
      </c>
    </row>
    <row r="5" spans="1:13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t="s">
        <v>31</v>
      </c>
      <c r="L5">
        <v>10</v>
      </c>
    </row>
    <row r="6" spans="1:13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3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3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3" x14ac:dyDescent="0.25">
      <c r="A10" s="35" t="s">
        <v>38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3" x14ac:dyDescent="0.25">
      <c r="A11" s="35" t="s">
        <v>39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3" x14ac:dyDescent="0.25">
      <c r="A12" s="35" t="s">
        <v>40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3" x14ac:dyDescent="0.25">
      <c r="A13" s="35" t="s">
        <v>41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3" x14ac:dyDescent="0.25">
      <c r="A14" s="35" t="s">
        <v>42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3" x14ac:dyDescent="0.25">
      <c r="A15" s="35" t="s">
        <v>43</v>
      </c>
      <c r="B15" s="35"/>
      <c r="C15" s="35"/>
      <c r="D15" s="35"/>
      <c r="E15" s="35"/>
      <c r="F15" s="35"/>
      <c r="H15">
        <v>3</v>
      </c>
      <c r="I15">
        <v>2</v>
      </c>
      <c r="J15">
        <v>1</v>
      </c>
      <c r="K15">
        <v>4</v>
      </c>
      <c r="L15">
        <v>5</v>
      </c>
    </row>
    <row r="16" spans="1:13" x14ac:dyDescent="0.25">
      <c r="B16" s="34" t="s">
        <v>17</v>
      </c>
      <c r="C16" s="34">
        <v>1</v>
      </c>
      <c r="D16" s="34">
        <v>2</v>
      </c>
      <c r="E16" s="34">
        <v>3</v>
      </c>
      <c r="F16" s="34">
        <v>4</v>
      </c>
      <c r="G16" s="34">
        <v>5</v>
      </c>
      <c r="H16" s="16" t="s">
        <v>13</v>
      </c>
      <c r="I16" s="68" t="s">
        <v>8</v>
      </c>
      <c r="J16" s="69"/>
      <c r="K16" s="7" t="s">
        <v>16</v>
      </c>
      <c r="L16" s="22" t="s">
        <v>12</v>
      </c>
      <c r="M16" s="21" t="s">
        <v>3</v>
      </c>
    </row>
    <row r="17" spans="1:14" x14ac:dyDescent="0.25">
      <c r="B17" s="34" t="s">
        <v>18</v>
      </c>
      <c r="C17" s="34" t="s">
        <v>0</v>
      </c>
      <c r="D17" s="34" t="s">
        <v>20</v>
      </c>
      <c r="E17" s="34" t="s">
        <v>21</v>
      </c>
      <c r="F17" s="34" t="s">
        <v>22</v>
      </c>
      <c r="G17" s="34" t="s">
        <v>3</v>
      </c>
      <c r="H17" s="11"/>
      <c r="I17" s="12" t="s">
        <v>23</v>
      </c>
      <c r="J17" s="1" t="s">
        <v>24</v>
      </c>
      <c r="K17" s="1"/>
      <c r="L17" s="2"/>
      <c r="M17" s="10"/>
    </row>
    <row r="18" spans="1:14" x14ac:dyDescent="0.25">
      <c r="B18" s="34" t="s">
        <v>29</v>
      </c>
      <c r="C18" s="34">
        <v>3</v>
      </c>
      <c r="D18" s="34">
        <v>4.5</v>
      </c>
      <c r="E18" s="34">
        <v>4.5</v>
      </c>
      <c r="F18" s="34">
        <v>2.5</v>
      </c>
      <c r="G18" s="34">
        <v>3</v>
      </c>
      <c r="H18" s="70">
        <f>SUM(C18:G18)</f>
        <v>17.5</v>
      </c>
      <c r="I18" s="14">
        <f>E18</f>
        <v>4.5</v>
      </c>
      <c r="J18" s="9">
        <f>L4/L5</f>
        <v>4.5</v>
      </c>
      <c r="K18" s="72">
        <f>H18/I18</f>
        <v>3.8888888888888888</v>
      </c>
      <c r="L18" s="74">
        <f>G16</f>
        <v>5</v>
      </c>
      <c r="M18" s="76">
        <f>K18/L18*100</f>
        <v>77.777777777777786</v>
      </c>
    </row>
    <row r="19" spans="1:14" x14ac:dyDescent="0.25">
      <c r="A19" s="37"/>
      <c r="B19" s="38"/>
      <c r="C19" s="38"/>
      <c r="D19" s="38"/>
      <c r="E19" s="38"/>
      <c r="F19" s="38"/>
      <c r="G19" s="38"/>
      <c r="H19" s="71"/>
      <c r="I19" s="29"/>
      <c r="J19" s="30"/>
      <c r="K19" s="73"/>
      <c r="L19" s="75"/>
      <c r="M19" s="77"/>
      <c r="N19" s="28"/>
    </row>
    <row r="20" spans="1:14" x14ac:dyDescent="0.25">
      <c r="A20" s="37"/>
      <c r="B20" s="38"/>
      <c r="C20" s="38"/>
      <c r="D20" s="38"/>
      <c r="E20" s="38"/>
      <c r="F20" s="38"/>
      <c r="G20" s="38"/>
      <c r="H20" s="27"/>
      <c r="I20" s="31"/>
      <c r="J20" s="8"/>
      <c r="L20" s="3"/>
    </row>
    <row r="21" spans="1:14" x14ac:dyDescent="0.25">
      <c r="A21" s="65" t="s">
        <v>5</v>
      </c>
      <c r="B21" s="65"/>
      <c r="C21" s="65"/>
      <c r="D21" s="65"/>
      <c r="E21" s="65"/>
      <c r="F21" s="65"/>
      <c r="G21" s="65"/>
      <c r="H21" s="65"/>
    </row>
    <row r="22" spans="1:14" x14ac:dyDescent="0.25">
      <c r="A22" s="65"/>
      <c r="B22" s="65"/>
      <c r="C22" s="65"/>
      <c r="D22" s="65"/>
      <c r="E22" s="65"/>
      <c r="F22" s="65"/>
      <c r="G22" s="65"/>
      <c r="H22" s="65"/>
    </row>
    <row r="23" spans="1:14" x14ac:dyDescent="0.25">
      <c r="A23" s="13" t="s">
        <v>7</v>
      </c>
      <c r="B23" s="4"/>
      <c r="C23" s="4"/>
      <c r="D23" s="4"/>
      <c r="E23" s="4"/>
      <c r="F23" s="4"/>
      <c r="G23" s="4"/>
      <c r="H23" s="4"/>
      <c r="I23" s="4"/>
      <c r="J23" s="4"/>
      <c r="K23" t="s">
        <v>9</v>
      </c>
    </row>
    <row r="24" spans="1:14" x14ac:dyDescent="0.25">
      <c r="A24" s="15" t="s">
        <v>6</v>
      </c>
      <c r="B24" s="5"/>
      <c r="C24" s="5"/>
      <c r="D24" s="5"/>
      <c r="E24" s="5"/>
      <c r="F24" s="5"/>
    </row>
    <row r="25" spans="1:14" x14ac:dyDescent="0.25">
      <c r="A25" s="18" t="s">
        <v>10</v>
      </c>
      <c r="B25" s="18"/>
      <c r="C25" s="18"/>
      <c r="D25" s="18"/>
      <c r="E25" s="18"/>
      <c r="F25" s="18"/>
      <c r="G25" s="17"/>
    </row>
    <row r="26" spans="1:14" x14ac:dyDescent="0.25">
      <c r="A26" s="19" t="s">
        <v>11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4" x14ac:dyDescent="0.25">
      <c r="A27" s="20" t="s">
        <v>26</v>
      </c>
      <c r="B27" s="20"/>
      <c r="C27" s="20"/>
      <c r="D27" s="20"/>
      <c r="E27" s="20"/>
      <c r="F27" s="20"/>
      <c r="G27" s="20"/>
      <c r="H27" s="20"/>
    </row>
    <row r="48" spans="1:6" x14ac:dyDescent="0.25">
      <c r="A48" s="26"/>
      <c r="B48" s="26"/>
      <c r="C48" s="26"/>
      <c r="D48" s="26"/>
      <c r="E48" s="26"/>
      <c r="F48" s="26"/>
    </row>
    <row r="49" spans="1:6" x14ac:dyDescent="0.25">
      <c r="A49" s="25"/>
      <c r="B49" s="25"/>
      <c r="C49" s="25"/>
      <c r="D49" s="25"/>
      <c r="E49" s="25"/>
      <c r="F49" s="25"/>
    </row>
  </sheetData>
  <mergeCells count="7">
    <mergeCell ref="L18:L19"/>
    <mergeCell ref="M18:M19"/>
    <mergeCell ref="A21:H22"/>
    <mergeCell ref="A1:H3"/>
    <mergeCell ref="I16:J16"/>
    <mergeCell ref="H18:H19"/>
    <mergeCell ref="K18:K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Ativ. 3</vt:lpstr>
      <vt:lpstr>Ativ. 4.</vt:lpstr>
      <vt:lpstr>Ativ.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thaisa rodrigues</dc:creator>
  <cp:lastModifiedBy>thaisa rodrigues</cp:lastModifiedBy>
  <dcterms:created xsi:type="dcterms:W3CDTF">2024-08-06T17:26:02Z</dcterms:created>
  <dcterms:modified xsi:type="dcterms:W3CDTF">2025-06-13T00:43:46Z</dcterms:modified>
</cp:coreProperties>
</file>